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uri="GoogleSheetsCustomDataVersion2">
      <go:sheetsCustomData xmlns:go="http://customooxmlschemas.google.com/" r:id="rId5" roundtripDataChecksum="oyDLTpusG/AfFLqnN+LDkInXJs0bF7bAHbzQG+Sqtys="/>
    </ext>
  </extLst>
</workbook>
</file>

<file path=xl/calcChain.xml><?xml version="1.0" encoding="utf-8"?>
<calcChain xmlns="http://schemas.openxmlformats.org/spreadsheetml/2006/main">
  <c r="F162" i="1" l="1"/>
  <c r="E162" i="1"/>
  <c r="D162" i="1"/>
  <c r="C162" i="1"/>
  <c r="F161" i="1"/>
  <c r="E161" i="1"/>
  <c r="D161" i="1"/>
  <c r="C161" i="1"/>
  <c r="F159" i="1"/>
  <c r="E159" i="1"/>
  <c r="D159" i="1"/>
  <c r="C159" i="1"/>
  <c r="F157" i="1"/>
  <c r="E157" i="1"/>
  <c r="D157" i="1"/>
  <c r="C157" i="1"/>
  <c r="F152" i="1"/>
  <c r="E152" i="1"/>
  <c r="D152" i="1"/>
  <c r="C152" i="1"/>
  <c r="F149" i="1"/>
  <c r="E149" i="1"/>
  <c r="D149" i="1"/>
  <c r="C149" i="1"/>
  <c r="F147" i="1"/>
  <c r="E147" i="1"/>
  <c r="D147" i="1"/>
  <c r="C147" i="1"/>
  <c r="F142" i="1"/>
  <c r="E142" i="1"/>
  <c r="D142" i="1"/>
  <c r="C142" i="1"/>
  <c r="F140" i="1"/>
  <c r="E140" i="1"/>
  <c r="D140" i="1"/>
  <c r="C140" i="1"/>
  <c r="F136" i="1"/>
  <c r="E136" i="1"/>
  <c r="D136" i="1"/>
  <c r="C136" i="1"/>
  <c r="F135" i="1"/>
  <c r="E135" i="1"/>
  <c r="D135" i="1"/>
  <c r="C135" i="1"/>
  <c r="F132" i="1"/>
  <c r="E132" i="1"/>
  <c r="D132" i="1"/>
  <c r="C132" i="1"/>
  <c r="F131" i="1"/>
  <c r="E131" i="1"/>
  <c r="D131" i="1"/>
  <c r="C131" i="1"/>
  <c r="F127" i="1"/>
  <c r="E127" i="1"/>
  <c r="D127" i="1"/>
  <c r="C127" i="1"/>
  <c r="F121" i="1"/>
  <c r="E121" i="1"/>
  <c r="D121" i="1"/>
  <c r="C121" i="1"/>
  <c r="F120" i="1"/>
  <c r="E120" i="1"/>
  <c r="D120" i="1"/>
  <c r="C120" i="1"/>
  <c r="F111" i="1"/>
  <c r="E111" i="1"/>
  <c r="D111" i="1"/>
  <c r="C111" i="1"/>
  <c r="F106" i="1"/>
  <c r="E106" i="1"/>
  <c r="D106" i="1"/>
  <c r="C106" i="1"/>
  <c r="F102" i="1"/>
  <c r="E102" i="1"/>
  <c r="D102" i="1"/>
  <c r="C102" i="1"/>
  <c r="F99" i="1"/>
  <c r="E99" i="1"/>
  <c r="D99" i="1"/>
  <c r="C99" i="1"/>
  <c r="F96" i="1"/>
  <c r="E96" i="1"/>
  <c r="D96" i="1"/>
  <c r="C96" i="1"/>
  <c r="F84" i="1"/>
  <c r="E84" i="1"/>
  <c r="D84" i="1"/>
  <c r="C84" i="1"/>
  <c r="F78" i="1"/>
  <c r="E78" i="1"/>
  <c r="D78" i="1"/>
  <c r="C78" i="1"/>
  <c r="F77" i="1"/>
  <c r="E77" i="1"/>
  <c r="D77" i="1"/>
  <c r="C77" i="1"/>
  <c r="F74" i="1"/>
  <c r="E74" i="1"/>
  <c r="D74" i="1"/>
  <c r="C74" i="1"/>
  <c r="F73" i="1"/>
  <c r="E73" i="1"/>
  <c r="D73" i="1"/>
  <c r="C73" i="1"/>
  <c r="F70" i="1"/>
  <c r="E70" i="1"/>
  <c r="D70" i="1"/>
  <c r="C70" i="1"/>
  <c r="F64" i="1"/>
  <c r="E64" i="1"/>
  <c r="D64" i="1"/>
  <c r="C64" i="1"/>
  <c r="F62" i="1"/>
  <c r="E62" i="1"/>
  <c r="D62" i="1"/>
  <c r="C62" i="1"/>
  <c r="F56" i="1"/>
  <c r="E56" i="1"/>
  <c r="D56" i="1"/>
  <c r="C56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F31" i="1"/>
  <c r="E31" i="1"/>
  <c r="D31" i="1"/>
  <c r="C31" i="1"/>
  <c r="F30" i="1"/>
  <c r="E30" i="1"/>
  <c r="D30" i="1"/>
  <c r="C30" i="1"/>
  <c r="F28" i="1"/>
  <c r="E28" i="1"/>
  <c r="D28" i="1"/>
  <c r="C28" i="1"/>
  <c r="F21" i="1"/>
  <c r="E21" i="1"/>
  <c r="D21" i="1"/>
  <c r="C21" i="1"/>
  <c r="F20" i="1"/>
  <c r="E20" i="1"/>
  <c r="D20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E4" i="1"/>
  <c r="D4" i="1"/>
  <c r="C4" i="1"/>
  <c r="F3" i="1"/>
  <c r="E3" i="1"/>
  <c r="D3" i="1"/>
  <c r="C3" i="1"/>
  <c r="F2" i="1"/>
  <c r="F168" i="1" s="1"/>
  <c r="E2" i="1"/>
  <c r="E168" i="1" s="1"/>
  <c r="D2" i="1"/>
  <c r="D168" i="1" s="1"/>
  <c r="C2" i="1"/>
  <c r="C168" i="1" s="1"/>
</calcChain>
</file>

<file path=xl/sharedStrings.xml><?xml version="1.0" encoding="utf-8"?>
<sst xmlns="http://schemas.openxmlformats.org/spreadsheetml/2006/main" count="365" uniqueCount="321">
  <si>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</si>
  <si>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</si>
  <si>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</si>
  <si>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</si>
  <si>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</si>
  <si>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</si>
  <si>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SSS.03.00.000.000.000</t>
  </si>
  <si>
    <t>CxC TRIBUTOS SOBRE EL USO DE BS. Y LA REALIZACION DE ACTIVIDADES</t>
  </si>
  <si>
    <t>CAMBIA DENOMINACIÓN SEGÚN OFICIO NICSP E11061/2020 DE FECHA 15 DE JUNIO DE 2020</t>
  </si>
  <si>
    <t>SSS.03.01.000.000.000</t>
  </si>
  <si>
    <t>PATENTES Y TASAS POR DERECHOS</t>
  </si>
  <si>
    <t>SSS.03.01.001.000.000</t>
  </si>
  <si>
    <t>Patentes Municipales</t>
  </si>
  <si>
    <t>SSS.03.01.001.001.000</t>
  </si>
  <si>
    <t>De Beneficio Municipal</t>
  </si>
  <si>
    <t>SSS.03.01.001.002.000</t>
  </si>
  <si>
    <t>De Beneficio Fondo Común Municipal</t>
  </si>
  <si>
    <t>SSS.03.01.002.000.000</t>
  </si>
  <si>
    <t>Derechos de Aseo</t>
  </si>
  <si>
    <t>SSS.03.01.002.001.000</t>
  </si>
  <si>
    <t>En Impuesto Territorial</t>
  </si>
  <si>
    <t>SSS.03.01.002.002.000</t>
  </si>
  <si>
    <t>En Patentes Municipales</t>
  </si>
  <si>
    <t>SSS.03.01.002.003.000</t>
  </si>
  <si>
    <t>Cobro Directo</t>
  </si>
  <si>
    <t>SSS.03.01.003.000.000</t>
  </si>
  <si>
    <t>Otros Derechos</t>
  </si>
  <si>
    <t>SSS.03.01.003.001.000</t>
  </si>
  <si>
    <t>Urbanización y Construcción</t>
  </si>
  <si>
    <t>SSS.03.01.003.002.000</t>
  </si>
  <si>
    <t>Permisos Provisorios</t>
  </si>
  <si>
    <t>SSS.03.01.003.003.000</t>
  </si>
  <si>
    <t>Propaganda</t>
  </si>
  <si>
    <t>SSS.03.01.003.004.000</t>
  </si>
  <si>
    <t>Transferencia de Vehículos</t>
  </si>
  <si>
    <t>SSS.03.01.003.999.000</t>
  </si>
  <si>
    <t>Otros</t>
  </si>
  <si>
    <t>SSS.03.01.004.000.000</t>
  </si>
  <si>
    <t xml:space="preserve">Derechos de Explotación  </t>
  </si>
  <si>
    <t>SSS.03.01.004.001.000</t>
  </si>
  <si>
    <t>Concesiones</t>
  </si>
  <si>
    <t>SSS.03.01.999.000.000</t>
  </si>
  <si>
    <t>Otras</t>
  </si>
  <si>
    <t>SSS.03.02.000.000.000</t>
  </si>
  <si>
    <t>PERMISOS Y LICENCIAS</t>
  </si>
  <si>
    <t>SSS.03.02.001.000.000</t>
  </si>
  <si>
    <t>Permisos de Circulación</t>
  </si>
  <si>
    <t>SSS.03.02.001.001.000</t>
  </si>
  <si>
    <t>SSS.03.02.001.002.000</t>
  </si>
  <si>
    <t>SSS.03.02.002.000.000</t>
  </si>
  <si>
    <t>Licencias de Conducir y similares</t>
  </si>
  <si>
    <t>SSS.03.02.999.000.000</t>
  </si>
  <si>
    <t>SSS.03.03.000.000.000</t>
  </si>
  <si>
    <t>PARTICIPACION EN IMPUESTO TERRITORIAL (ART. 37 DL 3063)</t>
  </si>
  <si>
    <t>SSS.03.99.000.000.000</t>
  </si>
  <si>
    <t>OTROS TRIBUTOS</t>
  </si>
  <si>
    <t>SSS.05.00.000.000.000</t>
  </si>
  <si>
    <t>CxC TRANSFERENCIAS CORRIENTES</t>
  </si>
  <si>
    <t>SSS.05.01.000.000.000</t>
  </si>
  <si>
    <t>DEL SECTOR PRIVADO</t>
  </si>
  <si>
    <t>SSS.05.03.000.000.000</t>
  </si>
  <si>
    <t>DE OTRAS ENTIDADES PUBLICAS</t>
  </si>
  <si>
    <t>SSS.05.03.002.000.000</t>
  </si>
  <si>
    <t>De la Subsecretaría de Desarrollo Regional y Administrativo</t>
  </si>
  <si>
    <t>SSS.05.03.002.001.000</t>
  </si>
  <si>
    <t>Fortalecimiento de la Gestión Municipal</t>
  </si>
  <si>
    <t>SSS.05.03.002.999.000</t>
  </si>
  <si>
    <t>Otras Transferencias Corrientes  de la SUBDERE</t>
  </si>
  <si>
    <t>SSS.05.03.003.000.000</t>
  </si>
  <si>
    <t>De la Subsecretaría de Educación</t>
  </si>
  <si>
    <t>SSS.05.03.003.001.000</t>
  </si>
  <si>
    <t>Subvención de Escolaridad-Subvención Fiscal mensual</t>
  </si>
  <si>
    <t>SSS.05.03.003.002.000</t>
  </si>
  <si>
    <t>Subvención de Escolaridad - Subvención para Educación Especial</t>
  </si>
  <si>
    <t>SSS.05.03.003.003.000</t>
  </si>
  <si>
    <t>Anticipos de la Subvención de Educación</t>
  </si>
  <si>
    <t>SSS.05.03.003.004.000</t>
  </si>
  <si>
    <t>Subvención Escolar Preferencial ley N°20.248</t>
  </si>
  <si>
    <t>SSS.05.03.003.999.000</t>
  </si>
  <si>
    <t>SSS.05.03.004.000.000</t>
  </si>
  <si>
    <t>De la Junta Nacional de Jardínes Infantiles</t>
  </si>
  <si>
    <t>SSS.05.03.004.001.000</t>
  </si>
  <si>
    <t>Convenios Educación Prebásica</t>
  </si>
  <si>
    <t>SSS.05.03.005.000.000</t>
  </si>
  <si>
    <t>Del Servicio Nacional de Menores</t>
  </si>
  <si>
    <t>SSS.05.03.005.001.000</t>
  </si>
  <si>
    <t>Subvención Menores en Situación Irregular</t>
  </si>
  <si>
    <t>SSS.05.03.006.000.000</t>
  </si>
  <si>
    <t>Del Servicio de Salud</t>
  </si>
  <si>
    <t>SSS.05.03.006.001.000</t>
  </si>
  <si>
    <t>Atención Primaria Ley Nº 19.378 Art. 49</t>
  </si>
  <si>
    <t>SSS.05.03.006.002.000</t>
  </si>
  <si>
    <t>Aportes Afectados</t>
  </si>
  <si>
    <t>SSS.05.03.006.003.000</t>
  </si>
  <si>
    <t>Anticipos del Aporte Estatal</t>
  </si>
  <si>
    <t>SSS.05.03.007.000.000</t>
  </si>
  <si>
    <t>Del Tesoro Público</t>
  </si>
  <si>
    <t>SSS.05.03.007.001.000</t>
  </si>
  <si>
    <t>Patentes Acuícolas Ley Nº 20.033 Art. 8º</t>
  </si>
  <si>
    <t>SSS.05.03.007.004.000</t>
  </si>
  <si>
    <t>Bonificación Adicional Ley de Incentivo al Retiro</t>
  </si>
  <si>
    <t>SSS.05.03.007.999.000</t>
  </si>
  <si>
    <t>Otras Transferencias Corrientes del Tesoro Público</t>
  </si>
  <si>
    <t>SSS.05.03.008.000.000</t>
  </si>
  <si>
    <t>De Gobierno Regional</t>
  </si>
  <si>
    <t>Usar de acuerdo a Oficio Nº  E452289 / 2024 de Fecha 14 de Febrero 2024</t>
  </si>
  <si>
    <t>SSS.05.03.008.001.000</t>
  </si>
  <si>
    <t>Subvención para Actividades de Carácter Cultural</t>
  </si>
  <si>
    <t>SSS.05.03.008.002.000</t>
  </si>
  <si>
    <t>Subvención para Actividades de Carácter Deportivo</t>
  </si>
  <si>
    <t>SSS.05.03.008.999.000</t>
  </si>
  <si>
    <t>Subvención para Otras Actividades</t>
  </si>
  <si>
    <t>NUEVA</t>
  </si>
  <si>
    <t>Creada de acuerdo a Oficio Nº  E452289 / 2024 de Fecha 14 de Febrero 2024</t>
  </si>
  <si>
    <t>SSS.05.03.009.000.000</t>
  </si>
  <si>
    <t>De la Dirección de Educación Pública</t>
  </si>
  <si>
    <t>SSS.05.03.009.001.000</t>
  </si>
  <si>
    <t>Fondo de Apoyo a la Educación Pública</t>
  </si>
  <si>
    <t>SSS.05.03.009.999.000</t>
  </si>
  <si>
    <t>SSS.05.03.099.000.000</t>
  </si>
  <si>
    <t>De Otras Entidades Públicas</t>
  </si>
  <si>
    <t>SSS.05.03.100.000.000</t>
  </si>
  <si>
    <t>De Otras Municipalidades</t>
  </si>
  <si>
    <t>SSS.05.03.101.000.000</t>
  </si>
  <si>
    <t>De la Municipalidad a Servicios Incorporados a su Gestión</t>
  </si>
  <si>
    <t>SSS.05.06.000.000.000</t>
  </si>
  <si>
    <t>DE GOBIERNOS EXTRANJEROS</t>
  </si>
  <si>
    <t>SSS.05.06.001.000.000</t>
  </si>
  <si>
    <t>Donación de Gobiernos Extranjeros</t>
  </si>
  <si>
    <t>Creada con Oficio NICSP E11061/2020 DE FECHA 15 DE JUNIO DE 2020</t>
  </si>
  <si>
    <t>SSS.06.00.000.000.000</t>
  </si>
  <si>
    <t>CxC RENTAS DE LA PROPIEDAD</t>
  </si>
  <si>
    <t>SSS.06.01.000.000.000</t>
  </si>
  <si>
    <t>ARRIENDO DE ACTIVOS NO FINANCIEROS</t>
  </si>
  <si>
    <t>SSS.06.02.000.000.000</t>
  </si>
  <si>
    <t>DIVIDENDOS</t>
  </si>
  <si>
    <t>SSS.06.03.000.000.000</t>
  </si>
  <si>
    <t>INTERESES</t>
  </si>
  <si>
    <t>SSS.06.04.000.000.000</t>
  </si>
  <si>
    <t>PARTICIPACION DE UTILIDADES</t>
  </si>
  <si>
    <t>SSS.06.99.000.000.000</t>
  </si>
  <si>
    <t>OTRAS RENTAS DE LA PROPIEDAD</t>
  </si>
  <si>
    <t>SSS.07.00.000.000.000</t>
  </si>
  <si>
    <t>CxC INGRESOS DE OPERACIÓN</t>
  </si>
  <si>
    <t>SSS.07.01.000.000.000</t>
  </si>
  <si>
    <t>VENTA DE BIENES</t>
  </si>
  <si>
    <t>SSS.07.02.000.000.000</t>
  </si>
  <si>
    <t>VENTA DE SERVICIOS</t>
  </si>
  <si>
    <t>SSS.08.00.000.000.000</t>
  </si>
  <si>
    <t>CxC OTROS INGRESOS CORRIENTES</t>
  </si>
  <si>
    <t>SSS.08.01.000.000.000</t>
  </si>
  <si>
    <t>RECUPERACIONES Y REEMBOLSOS POR LICENCIAS MEDICAS</t>
  </si>
  <si>
    <t>SSS.08.01.001.000.000</t>
  </si>
  <si>
    <t>Reembolso Art. 4º Ley N º 19.345 y Ley Nº 19.117 Artículo Único</t>
  </si>
  <si>
    <t>SSS.08.01.002.000.000</t>
  </si>
  <si>
    <t>Recuperaciones Art. 12 Ley Nº 18.196 y Ley Nº 19.117 Artículo Único</t>
  </si>
  <si>
    <t>SSS.08.02.000.000.000</t>
  </si>
  <si>
    <t>MULTAS Y SANCIONES PECUNIARIAS</t>
  </si>
  <si>
    <t>SSS.08.02.001.000.000</t>
  </si>
  <si>
    <t>Multas - De Beneficio Municipal</t>
  </si>
  <si>
    <t>SSS.08.02.001.001.000</t>
  </si>
  <si>
    <t>Multas Ley de Tránsito</t>
  </si>
  <si>
    <t>SSS.08.02.001.002.000</t>
  </si>
  <si>
    <t>Multas Art. 14 N°6, Inc. 2°, ley N°18.695 – Multas TAG</t>
  </si>
  <si>
    <t>SSS.08.02.001.003.000</t>
  </si>
  <si>
    <t>Multas Art. 42, Decreto N°900 de 1996, Ministerio de Obras Públicas</t>
  </si>
  <si>
    <t>SSS.08.02.001.004.000</t>
  </si>
  <si>
    <t>Registro de Multas de Pasajeros Infractores-De Beneficio Municipal</t>
  </si>
  <si>
    <t>SSS.08.02.001.999.000</t>
  </si>
  <si>
    <t>Otras Multas de Beneficio Municipal</t>
  </si>
  <si>
    <t>SSS.08.02.002.000.000</t>
  </si>
  <si>
    <t>Multas Art.14, N°6, Ley N°18.695- De beneficio Fondo Común Municipal</t>
  </si>
  <si>
    <t>SSS.08.02.002.001.000</t>
  </si>
  <si>
    <t>Multas Art. 14 N°6, Inc. 1°, ley N°18.695 Equipo de Registro</t>
  </si>
  <si>
    <t>SSS.08.02.002.002.000</t>
  </si>
  <si>
    <t>SSS.08.02.002.003.000</t>
  </si>
  <si>
    <t>Multas Art. 42, Decreto N°900, de 1996, Ministerio de Obras Públicas</t>
  </si>
  <si>
    <t>SSS.08.02.002.999.000</t>
  </si>
  <si>
    <t>Otras Multas de Beneficio Fondo Común Municipal</t>
  </si>
  <si>
    <t>SSS.08.02.003.000.000</t>
  </si>
  <si>
    <t>Multas Ley de Alcoholes - De Beneficio Municipal</t>
  </si>
  <si>
    <t>SSS.08.02.004.000.000</t>
  </si>
  <si>
    <t>Multas Ley de Alcoholes - De Beneficio Servicios de Salud</t>
  </si>
  <si>
    <t>SSS.08.02.005.000.000</t>
  </si>
  <si>
    <t>Reg. de Multas de Tráns. no Pagadas - De Beneficio Municipal</t>
  </si>
  <si>
    <t>SSS.08.02.006.000.000</t>
  </si>
  <si>
    <t>Reg. de Multas de Tráns. no Pagadas - De Beneficio Otras Municipalidades</t>
  </si>
  <si>
    <t>SSS.08.02.007.000.000</t>
  </si>
  <si>
    <t>Multas Juzgado de Policía Local - De Beneficio Otras Municipalidades</t>
  </si>
  <si>
    <t>SSS.08.02.008.000.000</t>
  </si>
  <si>
    <t>Multas e Intereses</t>
  </si>
  <si>
    <t>SSS.08.02.009.000.000</t>
  </si>
  <si>
    <t>Registro de Multas de Pasajeros Infractores-De Beneficio Otras Municipalidades</t>
  </si>
  <si>
    <t>SSS.08.03.000.000.000</t>
  </si>
  <si>
    <t>PARTIC. DEL FONDO COMUN MUNICIPAL - Art. 38 D.L. Nº 3.063, de 1979</t>
  </si>
  <si>
    <t>SSS.08.03.001.000.000</t>
  </si>
  <si>
    <t>Participación Anual</t>
  </si>
  <si>
    <t>SSS.08.03.002.000.000</t>
  </si>
  <si>
    <t>Compensaciones Fondo Común Municipal</t>
  </si>
  <si>
    <t>SSS.08.03.003.000.000</t>
  </si>
  <si>
    <t>Aportes Extraordinarios</t>
  </si>
  <si>
    <t>SSS.08.03.003.001.000</t>
  </si>
  <si>
    <t>Aporte Extraordinarios</t>
  </si>
  <si>
    <t>SSS.08.03.003.002.000</t>
  </si>
  <si>
    <t>Anticipos de Aportes del Fondo Común Municipal por Leyes Especiales</t>
  </si>
  <si>
    <t>SSS.08.04.000.000.000</t>
  </si>
  <si>
    <t>FONDOS DE TERCEROS</t>
  </si>
  <si>
    <t>SSS.08.04.001.000.000</t>
  </si>
  <si>
    <t>Arancel al Registro de Multas de Tránsito No Pagadas</t>
  </si>
  <si>
    <t>SSS.08.04.003.000.000</t>
  </si>
  <si>
    <t>Cobros Judiciales a Favor de Empresas Concesionarias</t>
  </si>
  <si>
    <t>SSS.08.04.999.000.000</t>
  </si>
  <si>
    <t>Otros Fondos de Terceros</t>
  </si>
  <si>
    <t>SSS.08.99.000.000.000</t>
  </si>
  <si>
    <t>OTROS</t>
  </si>
  <si>
    <t>SSS.08.99.001.000.000</t>
  </si>
  <si>
    <t>Devoluc. y Reintegros no Provenientes de Impuestos</t>
  </si>
  <si>
    <t>SSS.08.99.201.000.000</t>
  </si>
  <si>
    <t>Ingresos por Cobro de Pagos en Exceso</t>
  </si>
  <si>
    <t>Creada con Oficio E381851/2023 de fecha 17 de Agosto de 2023.</t>
  </si>
  <si>
    <t>SSS.08.99.202.000.000</t>
  </si>
  <si>
    <t>Ingresos por Cobro de Pagos Duplicados</t>
  </si>
  <si>
    <t>SSS.08.99.999.000.000</t>
  </si>
  <si>
    <t>SSS.10.00.000.000.000</t>
  </si>
  <si>
    <t>CxC  VENTA DE ACTIVOS NO FINANCIEROS</t>
  </si>
  <si>
    <t>SSS.10.01.000.000.000</t>
  </si>
  <si>
    <t>TERRENOS</t>
  </si>
  <si>
    <t>SSS.10.02.000.000.000</t>
  </si>
  <si>
    <t>EDIFICIOS</t>
  </si>
  <si>
    <t>SSS.10.03.000.000.000</t>
  </si>
  <si>
    <t>VEHICULOS</t>
  </si>
  <si>
    <t>SSS.10.04.000.000.000</t>
  </si>
  <si>
    <t>MOBILIARIO Y OTROS</t>
  </si>
  <si>
    <t>SSS.10.05.000.000.000</t>
  </si>
  <si>
    <t>MAQUINAS Y EQUIPOS</t>
  </si>
  <si>
    <t>SSS.10.06.000.000.000</t>
  </si>
  <si>
    <t>EQUIPOS INFORMATICOS</t>
  </si>
  <si>
    <t>SSS.10.07.000.000.000</t>
  </si>
  <si>
    <t>PROGRAMAS INFORMATICOS</t>
  </si>
  <si>
    <t>SSS.10.99.000.000.000</t>
  </si>
  <si>
    <t>OTROS ACTIVOS NO FINANCIEROS</t>
  </si>
  <si>
    <t>SSS.11.00.000.000.000</t>
  </si>
  <si>
    <t>CxC VENTA DE ACTIVOS FINANCIEROS</t>
  </si>
  <si>
    <t>SSS.11.01.000.000.000</t>
  </si>
  <si>
    <t>VENTA  O RESCATE DE TITULOS Y VALORES</t>
  </si>
  <si>
    <t>SSS.11.01.001.000.000</t>
  </si>
  <si>
    <t>Depósitos a Plazo</t>
  </si>
  <si>
    <t>SSS.11.01.003.000.000</t>
  </si>
  <si>
    <t>Cuotas de Fondos Mutuos</t>
  </si>
  <si>
    <t>SSS.11.01.999.000.000</t>
  </si>
  <si>
    <t>SSS.11.02.000.000.000</t>
  </si>
  <si>
    <t>VENTA DE ACCIONES Y PARTICIPACIONES DE CAPITAL</t>
  </si>
  <si>
    <t>SSS.11.99.000.000.000</t>
  </si>
  <si>
    <t>OTROS ACTIVOS FINANCIEROS</t>
  </si>
  <si>
    <t>SSS.12.00.000.000.000</t>
  </si>
  <si>
    <t>CxC RECUPERACION DE PRESTAMOS</t>
  </si>
  <si>
    <t>SSS.12.06.000.000.000</t>
  </si>
  <si>
    <t>POR ANTICIPOS A CONTRATISTAS</t>
  </si>
  <si>
    <t>SSS.12.09.000.000.000</t>
  </si>
  <si>
    <t>POR VENTAS A PLAZO</t>
  </si>
  <si>
    <t>SSS.12.10.000.000.000</t>
  </si>
  <si>
    <t>INGRESOS POR PERCIBIR</t>
  </si>
  <si>
    <t>SSS.13.00.000.000.000</t>
  </si>
  <si>
    <t>CxC TRANSFERENCIAS PARA GASTOS DE CAPITAL</t>
  </si>
  <si>
    <t>SSS.13.01.000.000.000</t>
  </si>
  <si>
    <t>SSS.13.01.001.000.000</t>
  </si>
  <si>
    <t>De la Comunidad - Programa Pavimentos Participativos</t>
  </si>
  <si>
    <t>SSS.13.01.999.000.000</t>
  </si>
  <si>
    <t>SSS.13.03.000.000.000</t>
  </si>
  <si>
    <t>SSS.13.03.002.000.000</t>
  </si>
  <si>
    <t>SSS.13.03.002.001.000</t>
  </si>
  <si>
    <t>Programa Mejoramiento Urbano y Equipamiento Comunal (PMU)</t>
  </si>
  <si>
    <t>SSS.13.03.002.002.000</t>
  </si>
  <si>
    <t>Programa Mejoramiento de Barrios (PMB)</t>
  </si>
  <si>
    <t>SSS.13.03.002.999.000</t>
  </si>
  <si>
    <t>Otras Transferencias para Gastos de Capital de la SUBDERE</t>
  </si>
  <si>
    <t>SSS.13.03.004.000.000</t>
  </si>
  <si>
    <t>SSS.13.03.004.002.000</t>
  </si>
  <si>
    <t>Otros Aportes</t>
  </si>
  <si>
    <t>SSS.13.03.005.000.000</t>
  </si>
  <si>
    <t>SSS.13.03.005.001.000</t>
  </si>
  <si>
    <t>Patentes Mineras Ley Nº 19.143</t>
  </si>
  <si>
    <t>SSS.13.03.005.002.000</t>
  </si>
  <si>
    <t>Casinos de Juegos Ley Nº 19.995</t>
  </si>
  <si>
    <t>SSS.13.03.005.003.000</t>
  </si>
  <si>
    <t>Patentes Geotermicas Ley N 19.657</t>
  </si>
  <si>
    <t>SSS.13.03.005.999.000</t>
  </si>
  <si>
    <t>Otras Transferencias para Gastos de Capital del Tesoro Público</t>
  </si>
  <si>
    <t>SSS.13.03.006.000.000</t>
  </si>
  <si>
    <t>SSS.13.03.006.001.000</t>
  </si>
  <si>
    <t>Convenio para Construccion, Adecuacion y Habilitacion de Espacios Deportivos</t>
  </si>
  <si>
    <t>SSS.13.03.007.000.000</t>
  </si>
  <si>
    <t>SSS.13.03.007.001.000</t>
  </si>
  <si>
    <t>Mejoramiento de Infraestructura Escolar Pública</t>
  </si>
  <si>
    <t>SSS.13.03.007.999.000</t>
  </si>
  <si>
    <t>SSS.13.03.008.000.000</t>
  </si>
  <si>
    <t>Creada con Oficio C.G.R N°Nº  E452289 / 2024 de fecha 14 de Febrero de 2024</t>
  </si>
  <si>
    <t>SSS.13.03.008.001.000</t>
  </si>
  <si>
    <t>Fondo Nacional de Desarrollo Regional (FNDR)</t>
  </si>
  <si>
    <t>SSS.13.03.008.002.000</t>
  </si>
  <si>
    <t>Fondo Regional de Iniciativa Regional (FRIL)</t>
  </si>
  <si>
    <t>SSS.13.03.008.999.000</t>
  </si>
  <si>
    <t>SSS.13.03.099.000.000</t>
  </si>
  <si>
    <t>SSS.13.04.000.000.000</t>
  </si>
  <si>
    <t>DE EMPRESAS PÚBLICAS NO FINANCIERAS</t>
  </si>
  <si>
    <t>SSS.13.04.001.000.000</t>
  </si>
  <si>
    <t>De Zona Franca de Iquique S.A.</t>
  </si>
  <si>
    <t>SSS.13.06.000.000.000</t>
  </si>
  <si>
    <t>SSS.13.06.001.000.000</t>
  </si>
  <si>
    <t>Donación de Gobierno Extranjero</t>
  </si>
  <si>
    <t>SSS.14.00.000.000.000</t>
  </si>
  <si>
    <t>CxC ENDEUDAMIENTO</t>
  </si>
  <si>
    <t>SSS.14.01.000.000.000</t>
  </si>
  <si>
    <t>ENDEUDAMIENTO INTERNO</t>
  </si>
  <si>
    <t>SSS.14.01.002.000.000</t>
  </si>
  <si>
    <t>Empréstitos</t>
  </si>
  <si>
    <t>SSS.14.01.003.000.000</t>
  </si>
  <si>
    <t>Créditos de Proveedores</t>
  </si>
  <si>
    <t>SSS.15.00.000.000.000</t>
  </si>
  <si>
    <t>SALDO INICIAL DE CAJA</t>
  </si>
  <si>
    <t>Verificación TOTAL INGRESOS SALUD: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</si>
</sst>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10"/>
      <color rgb="FFFF0000"/>
      <name val="Calibri"/>
    </font>
    <font>
      <b/>
      <sz val="11"/>
      <color rgb="FFFF0000"/>
      <name val="Calibri"/>
    </font>
    <font>
      <b/>
      <sz val="9"/>
      <color rgb="FFFF0000"/>
      <name val="Comic Sans MS"/>
    </font>
    <font>
      <sz val="9"/>
      <color rgb="FF0066CC"/>
      <name val="Comic Sans MS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0" fontId="6" fillId="0" borderId="0" xfId="0" applyFont="1" applyAlignment="1"/>
    <xf numFmtId="3" fontId="6" fillId="0" borderId="1" xfId="0" applyNumberFormat="1" applyFont="1" applyBorder="1" applyAlignment="1"/>
    <xf numFmtId="0" fontId="7" fillId="0" borderId="0" xfId="0" applyFont="1" applyAlignment="1"/>
    <xf numFmtId="3" fontId="6" fillId="0" borderId="2" xfId="0" applyNumberFormat="1" applyFont="1" applyBorder="1" applyAlignment="1"/>
    <xf numFmtId="0" fontId="8" fillId="4" borderId="3" xfId="0" applyFont="1" applyFill="1" applyBorder="1" applyAlignment="1"/>
    <xf numFmtId="3" fontId="3" fillId="5" borderId="1" xfId="0" applyNumberFormat="1" applyFont="1" applyFill="1" applyBorder="1" applyAlignment="1"/>
    <xf numFmtId="0" fontId="9" fillId="0" borderId="0" xfId="0" applyFont="1" applyAlignment="1"/>
    <xf numFmtId="0" fontId="3" fillId="0" borderId="4" xfId="0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10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10" fillId="0" borderId="1" xfId="0" applyNumberFormat="1" applyFont="1" applyBorder="1" applyAlignment="1"/>
    <xf numFmtId="0" fontId="8" fillId="0" borderId="1" xfId="0" applyFont="1" applyBorder="1" applyAlignment="1"/>
    <xf numFmtId="0" fontId="11" fillId="0" borderId="1" xfId="0" applyFont="1" applyBorder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  <xf numFmtId="164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3.85546875" customWidth="1"/>
    <col min="2" max="2" width="44.5703125" customWidth="1"/>
    <col min="3" max="3" width="18.5703125" customWidth="1"/>
    <col min="4" max="4" width="15" customWidth="1"/>
    <col min="5" max="5" width="15.140625" customWidth="1"/>
    <col min="6" max="6" width="17" customWidth="1"/>
    <col min="7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6</v>
      </c>
      <c r="B2" s="5" t="s">
        <v>7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9</v>
      </c>
      <c r="B3" s="10" t="s">
        <v>10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11</v>
      </c>
      <c r="B4" s="14" t="s">
        <v>12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13</v>
      </c>
      <c r="B5" s="17" t="s">
        <v>14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15</v>
      </c>
      <c r="B6" s="17" t="s">
        <v>16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17</v>
      </c>
      <c r="B7" s="14" t="s">
        <v>18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19</v>
      </c>
      <c r="B8" s="17" t="s">
        <v>20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21</v>
      </c>
      <c r="B9" s="17" t="s">
        <v>22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23</v>
      </c>
      <c r="B10" s="17" t="s">
        <v>24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25</v>
      </c>
      <c r="B11" s="14" t="s">
        <v>26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27</v>
      </c>
      <c r="B12" s="17" t="s">
        <v>28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29</v>
      </c>
      <c r="B13" s="17" t="s">
        <v>30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31</v>
      </c>
      <c r="B14" s="17" t="s">
        <v>32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33</v>
      </c>
      <c r="B15" s="17" t="s">
        <v>34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35</v>
      </c>
      <c r="B16" s="17" t="s">
        <v>36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37</v>
      </c>
      <c r="B17" s="14" t="s">
        <v>38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39</v>
      </c>
      <c r="B18" s="17" t="s">
        <v>40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41</v>
      </c>
      <c r="B19" s="14" t="s">
        <v>42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43</v>
      </c>
      <c r="B20" s="10" t="s">
        <v>44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45</v>
      </c>
      <c r="B21" s="14" t="s">
        <v>46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47</v>
      </c>
      <c r="B22" s="17" t="s">
        <v>14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48</v>
      </c>
      <c r="B23" s="17" t="s">
        <v>16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49</v>
      </c>
      <c r="B24" s="14" t="s">
        <v>50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51</v>
      </c>
      <c r="B25" s="14" t="s">
        <v>36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52</v>
      </c>
      <c r="B26" s="10" t="s">
        <v>53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54</v>
      </c>
      <c r="B27" s="10" t="s">
        <v>55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56</v>
      </c>
      <c r="B28" s="5" t="s">
        <v>57</v>
      </c>
      <c r="C28" s="6">
        <f t="shared" ref="C28:F28" si="8">SUM(C29+C30+C62)</f>
        <v>1451070</v>
      </c>
      <c r="D28" s="6">
        <f t="shared" si="8"/>
        <v>1451070</v>
      </c>
      <c r="E28" s="6">
        <f t="shared" si="8"/>
        <v>594901</v>
      </c>
      <c r="F28" s="6">
        <f t="shared" si="8"/>
        <v>0</v>
      </c>
      <c r="G28" s="7" t="s">
        <v>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58</v>
      </c>
      <c r="B29" s="10" t="s">
        <v>59</v>
      </c>
      <c r="C29" s="19"/>
      <c r="D29" s="19"/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60</v>
      </c>
      <c r="B30" s="10" t="s">
        <v>61</v>
      </c>
      <c r="C30" s="11">
        <f t="shared" ref="C30:F30" si="9">SUM(C31+C34+C40+C42+C44+C48+C59+C60+C61+C56+C52)</f>
        <v>1451070</v>
      </c>
      <c r="D30" s="11">
        <f t="shared" si="9"/>
        <v>1451070</v>
      </c>
      <c r="E30" s="11">
        <f t="shared" si="9"/>
        <v>594901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62</v>
      </c>
      <c r="B31" s="14" t="s">
        <v>63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64</v>
      </c>
      <c r="B32" s="17" t="s">
        <v>65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66</v>
      </c>
      <c r="B33" s="17" t="s">
        <v>67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68</v>
      </c>
      <c r="B34" s="14" t="s">
        <v>69</v>
      </c>
      <c r="C34" s="15">
        <f t="shared" ref="C34:F34" si="11">C35+C36+C37+C38+C39</f>
        <v>0</v>
      </c>
      <c r="D34" s="15">
        <f t="shared" si="11"/>
        <v>0</v>
      </c>
      <c r="E34" s="15">
        <f t="shared" si="11"/>
        <v>0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70</v>
      </c>
      <c r="B35" s="17" t="s">
        <v>71</v>
      </c>
      <c r="C35" s="18"/>
      <c r="D35" s="18"/>
      <c r="E35" s="18"/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72</v>
      </c>
      <c r="B36" s="17" t="s">
        <v>73</v>
      </c>
      <c r="C36" s="18"/>
      <c r="D36" s="18"/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74</v>
      </c>
      <c r="B37" s="17" t="s">
        <v>75</v>
      </c>
      <c r="C37" s="18"/>
      <c r="D37" s="18"/>
      <c r="E37" s="18"/>
      <c r="F37" s="18"/>
      <c r="G37" s="2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76</v>
      </c>
      <c r="B38" s="17" t="s">
        <v>77</v>
      </c>
      <c r="C38" s="18"/>
      <c r="D38" s="18"/>
      <c r="E38" s="18"/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78</v>
      </c>
      <c r="B39" s="17" t="s">
        <v>36</v>
      </c>
      <c r="C39" s="18"/>
      <c r="D39" s="18"/>
      <c r="E39" s="18"/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79</v>
      </c>
      <c r="B40" s="14" t="s">
        <v>80</v>
      </c>
      <c r="C40" s="15">
        <f t="shared" ref="C40:F40" si="12">SUM(C41)</f>
        <v>0</v>
      </c>
      <c r="D40" s="15">
        <f t="shared" si="12"/>
        <v>0</v>
      </c>
      <c r="E40" s="15">
        <f t="shared" si="12"/>
        <v>0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81</v>
      </c>
      <c r="B41" s="17" t="s">
        <v>82</v>
      </c>
      <c r="C41" s="18"/>
      <c r="D41" s="18"/>
      <c r="E41" s="18"/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83</v>
      </c>
      <c r="B42" s="14" t="s">
        <v>84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85</v>
      </c>
      <c r="B43" s="17" t="s">
        <v>86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87</v>
      </c>
      <c r="B44" s="14" t="s">
        <v>88</v>
      </c>
      <c r="C44" s="15">
        <f t="shared" ref="C44:F44" si="14">SUM(C45+C46+C47)</f>
        <v>1199070</v>
      </c>
      <c r="D44" s="15">
        <f t="shared" si="14"/>
        <v>1199070</v>
      </c>
      <c r="E44" s="15">
        <f t="shared" si="14"/>
        <v>556901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89</v>
      </c>
      <c r="B45" s="17" t="s">
        <v>90</v>
      </c>
      <c r="C45" s="21">
        <v>724490</v>
      </c>
      <c r="D45" s="21">
        <v>724490</v>
      </c>
      <c r="E45" s="21">
        <v>181123</v>
      </c>
      <c r="F45" s="18"/>
      <c r="G45" s="12"/>
      <c r="H45" s="8">
        <v>622687860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91</v>
      </c>
      <c r="B46" s="17" t="s">
        <v>92</v>
      </c>
      <c r="C46" s="21">
        <v>474580</v>
      </c>
      <c r="D46" s="21">
        <v>474580</v>
      </c>
      <c r="E46" s="21">
        <v>375778</v>
      </c>
      <c r="F46" s="18"/>
      <c r="G46" s="12"/>
      <c r="H46" s="8">
        <v>101802228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93</v>
      </c>
      <c r="B47" s="17" t="s">
        <v>94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95</v>
      </c>
      <c r="B48" s="14" t="s">
        <v>96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97</v>
      </c>
      <c r="B49" s="17" t="s">
        <v>98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99</v>
      </c>
      <c r="B50" s="17" t="s">
        <v>100</v>
      </c>
      <c r="C50" s="18"/>
      <c r="D50" s="18"/>
      <c r="E50" s="18"/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101</v>
      </c>
      <c r="B51" s="17" t="s">
        <v>102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103</v>
      </c>
      <c r="B52" s="14" t="s">
        <v>104</v>
      </c>
      <c r="C52" s="15">
        <f t="shared" ref="C52:F52" si="16">SUM(C53:C55)</f>
        <v>0</v>
      </c>
      <c r="D52" s="15">
        <f t="shared" si="16"/>
        <v>0</v>
      </c>
      <c r="E52" s="15">
        <f t="shared" si="16"/>
        <v>0</v>
      </c>
      <c r="F52" s="15">
        <f t="shared" si="16"/>
        <v>0</v>
      </c>
      <c r="G52" s="22" t="s">
        <v>105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106</v>
      </c>
      <c r="B53" s="17" t="s">
        <v>107</v>
      </c>
      <c r="C53" s="18"/>
      <c r="D53" s="18"/>
      <c r="E53" s="18"/>
      <c r="F53" s="23"/>
      <c r="G53" s="22" t="s">
        <v>105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108</v>
      </c>
      <c r="B54" s="17" t="s">
        <v>109</v>
      </c>
      <c r="C54" s="18"/>
      <c r="D54" s="18"/>
      <c r="E54" s="18"/>
      <c r="F54" s="23"/>
      <c r="G54" s="22" t="s">
        <v>105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6" t="s">
        <v>110</v>
      </c>
      <c r="B55" s="17" t="s">
        <v>111</v>
      </c>
      <c r="C55" s="18"/>
      <c r="D55" s="18"/>
      <c r="E55" s="18"/>
      <c r="F55" s="23"/>
      <c r="G55" s="24" t="s">
        <v>112</v>
      </c>
      <c r="H55" s="22" t="s">
        <v>113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114</v>
      </c>
      <c r="B56" s="14" t="s">
        <v>115</v>
      </c>
      <c r="C56" s="25">
        <f t="shared" ref="C56:F56" si="17">SUM(C57+C58)</f>
        <v>0</v>
      </c>
      <c r="D56" s="25">
        <f t="shared" si="17"/>
        <v>0</v>
      </c>
      <c r="E56" s="25">
        <f t="shared" si="17"/>
        <v>0</v>
      </c>
      <c r="F56" s="25">
        <f t="shared" si="17"/>
        <v>0</v>
      </c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16" t="s">
        <v>116</v>
      </c>
      <c r="B57" s="17" t="s">
        <v>117</v>
      </c>
      <c r="C57" s="18"/>
      <c r="D57" s="18"/>
      <c r="E57" s="18"/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16" t="s">
        <v>118</v>
      </c>
      <c r="B58" s="17" t="s">
        <v>36</v>
      </c>
      <c r="C58" s="18"/>
      <c r="D58" s="18"/>
      <c r="E58" s="18"/>
      <c r="F58" s="18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119</v>
      </c>
      <c r="B59" s="14" t="s">
        <v>120</v>
      </c>
      <c r="C59" s="18"/>
      <c r="D59" s="18"/>
      <c r="E59" s="18"/>
      <c r="F59" s="18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13" t="s">
        <v>121</v>
      </c>
      <c r="B60" s="14" t="s">
        <v>122</v>
      </c>
      <c r="C60" s="18"/>
      <c r="D60" s="18"/>
      <c r="E60" s="18"/>
      <c r="F60" s="18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6.25" customHeight="1" x14ac:dyDescent="0.3">
      <c r="A61" s="13" t="s">
        <v>123</v>
      </c>
      <c r="B61" s="14" t="s">
        <v>124</v>
      </c>
      <c r="C61" s="18">
        <v>252000</v>
      </c>
      <c r="D61" s="18">
        <v>252000</v>
      </c>
      <c r="E61" s="18">
        <v>38000</v>
      </c>
      <c r="F61" s="18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125</v>
      </c>
      <c r="B62" s="10" t="s">
        <v>126</v>
      </c>
      <c r="C62" s="11">
        <f t="shared" ref="C62:F62" si="18">C63</f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2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13" t="s">
        <v>127</v>
      </c>
      <c r="B63" s="14" t="s">
        <v>128</v>
      </c>
      <c r="C63" s="19"/>
      <c r="D63" s="19"/>
      <c r="E63" s="19"/>
      <c r="F63" s="19"/>
      <c r="G63" s="27" t="s">
        <v>129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4" t="s">
        <v>130</v>
      </c>
      <c r="B64" s="5" t="s">
        <v>131</v>
      </c>
      <c r="C64" s="6">
        <f t="shared" ref="C64:F64" si="19">SUM(C65+C66+C67+C68+C69)</f>
        <v>0</v>
      </c>
      <c r="D64" s="6">
        <f t="shared" si="19"/>
        <v>0</v>
      </c>
      <c r="E64" s="6">
        <f t="shared" si="19"/>
        <v>0</v>
      </c>
      <c r="F64" s="6">
        <f t="shared" si="19"/>
        <v>0</v>
      </c>
      <c r="G64" s="7" t="s">
        <v>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132</v>
      </c>
      <c r="B65" s="10" t="s">
        <v>133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9" t="s">
        <v>134</v>
      </c>
      <c r="B66" s="10" t="s">
        <v>135</v>
      </c>
      <c r="C66" s="19"/>
      <c r="D66" s="19"/>
      <c r="E66" s="19"/>
      <c r="F66" s="19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136</v>
      </c>
      <c r="B67" s="10" t="s">
        <v>137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138</v>
      </c>
      <c r="B68" s="10" t="s">
        <v>139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9" t="s">
        <v>140</v>
      </c>
      <c r="B69" s="10" t="s">
        <v>141</v>
      </c>
      <c r="C69" s="19"/>
      <c r="D69" s="19"/>
      <c r="E69" s="19"/>
      <c r="F69" s="19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4" t="s">
        <v>142</v>
      </c>
      <c r="B70" s="5" t="s">
        <v>143</v>
      </c>
      <c r="C70" s="6">
        <f t="shared" ref="C70:F70" si="20">SUM(C71+C72)</f>
        <v>0</v>
      </c>
      <c r="D70" s="6">
        <f t="shared" si="20"/>
        <v>0</v>
      </c>
      <c r="E70" s="6">
        <f t="shared" si="20"/>
        <v>0</v>
      </c>
      <c r="F70" s="6">
        <f t="shared" si="20"/>
        <v>0</v>
      </c>
      <c r="G70" s="7" t="s">
        <v>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9" t="s">
        <v>144</v>
      </c>
      <c r="B71" s="10" t="s">
        <v>145</v>
      </c>
      <c r="C71" s="19"/>
      <c r="D71" s="19"/>
      <c r="E71" s="19"/>
      <c r="F71" s="19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9" t="s">
        <v>146</v>
      </c>
      <c r="B72" s="10" t="s">
        <v>147</v>
      </c>
      <c r="C72" s="19"/>
      <c r="D72" s="19"/>
      <c r="E72" s="19"/>
      <c r="F72" s="19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4" t="s">
        <v>148</v>
      </c>
      <c r="B73" s="5" t="s">
        <v>149</v>
      </c>
      <c r="C73" s="6">
        <f t="shared" ref="C73:F73" si="21">SUM(C74+C77+C96+C102+C106)</f>
        <v>0</v>
      </c>
      <c r="D73" s="6">
        <f t="shared" si="21"/>
        <v>0</v>
      </c>
      <c r="E73" s="6">
        <f t="shared" si="21"/>
        <v>0</v>
      </c>
      <c r="F73" s="6">
        <f t="shared" si="21"/>
        <v>0</v>
      </c>
      <c r="G73" s="7" t="s">
        <v>8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7.75" customHeight="1" x14ac:dyDescent="0.3">
      <c r="A74" s="9" t="s">
        <v>150</v>
      </c>
      <c r="B74" s="10" t="s">
        <v>151</v>
      </c>
      <c r="C74" s="11">
        <f t="shared" ref="C74:F74" si="22">SUM(C75+C76)</f>
        <v>0</v>
      </c>
      <c r="D74" s="11">
        <f t="shared" si="22"/>
        <v>0</v>
      </c>
      <c r="E74" s="11">
        <f t="shared" si="22"/>
        <v>0</v>
      </c>
      <c r="F74" s="11">
        <f t="shared" si="22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7.75" customHeight="1" x14ac:dyDescent="0.3">
      <c r="A75" s="13" t="s">
        <v>152</v>
      </c>
      <c r="B75" s="14" t="s">
        <v>153</v>
      </c>
      <c r="C75" s="18"/>
      <c r="D75" s="18"/>
      <c r="E75" s="18"/>
      <c r="F75" s="18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7.75" customHeight="1" x14ac:dyDescent="0.3">
      <c r="A76" s="13" t="s">
        <v>154</v>
      </c>
      <c r="B76" s="14" t="s">
        <v>155</v>
      </c>
      <c r="C76" s="18"/>
      <c r="D76" s="18"/>
      <c r="E76" s="18"/>
      <c r="F76" s="18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9" t="s">
        <v>156</v>
      </c>
      <c r="B77" s="10" t="s">
        <v>157</v>
      </c>
      <c r="C77" s="11">
        <f t="shared" ref="C77:F77" si="23">SUM(C78+C84+C89+C90+C91+C92+C93+C94+C95)</f>
        <v>0</v>
      </c>
      <c r="D77" s="11">
        <f t="shared" si="23"/>
        <v>0</v>
      </c>
      <c r="E77" s="11">
        <f t="shared" si="23"/>
        <v>0</v>
      </c>
      <c r="F77" s="11">
        <f t="shared" si="23"/>
        <v>0</v>
      </c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13" t="s">
        <v>158</v>
      </c>
      <c r="B78" s="14" t="s">
        <v>159</v>
      </c>
      <c r="C78" s="28">
        <f t="shared" ref="C78:F78" si="24">C79+C80+C81+C82+C83</f>
        <v>0</v>
      </c>
      <c r="D78" s="28">
        <f t="shared" si="24"/>
        <v>0</v>
      </c>
      <c r="E78" s="28">
        <f t="shared" si="24"/>
        <v>0</v>
      </c>
      <c r="F78" s="28">
        <f t="shared" si="24"/>
        <v>0</v>
      </c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9" t="s">
        <v>160</v>
      </c>
      <c r="B79" s="30" t="s">
        <v>161</v>
      </c>
      <c r="C79" s="31"/>
      <c r="D79" s="31"/>
      <c r="E79" s="31"/>
      <c r="F79" s="31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8.5" customHeight="1" x14ac:dyDescent="0.3">
      <c r="A80" s="29" t="s">
        <v>162</v>
      </c>
      <c r="B80" s="30" t="s">
        <v>163</v>
      </c>
      <c r="C80" s="31"/>
      <c r="D80" s="31"/>
      <c r="E80" s="31"/>
      <c r="F80" s="31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9" t="s">
        <v>164</v>
      </c>
      <c r="B81" s="30" t="s">
        <v>165</v>
      </c>
      <c r="C81" s="31"/>
      <c r="D81" s="31"/>
      <c r="E81" s="31"/>
      <c r="F81" s="31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9" t="s">
        <v>166</v>
      </c>
      <c r="B82" s="30" t="s">
        <v>167</v>
      </c>
      <c r="C82" s="31"/>
      <c r="D82" s="31"/>
      <c r="E82" s="31"/>
      <c r="F82" s="31"/>
      <c r="G82" s="12" t="s">
        <v>129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29" t="s">
        <v>168</v>
      </c>
      <c r="B83" s="30" t="s">
        <v>169</v>
      </c>
      <c r="C83" s="16"/>
      <c r="D83" s="16"/>
      <c r="E83" s="16"/>
      <c r="F83" s="16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7.75" customHeight="1" x14ac:dyDescent="0.3">
      <c r="A84" s="13" t="s">
        <v>170</v>
      </c>
      <c r="B84" s="14" t="s">
        <v>171</v>
      </c>
      <c r="C84" s="32">
        <f t="shared" ref="C84:F84" si="25">C85+C86+C87+C88</f>
        <v>0</v>
      </c>
      <c r="D84" s="32">
        <f t="shared" si="25"/>
        <v>0</v>
      </c>
      <c r="E84" s="25">
        <f t="shared" si="25"/>
        <v>0</v>
      </c>
      <c r="F84" s="25">
        <f t="shared" si="25"/>
        <v>0</v>
      </c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8.5" customHeight="1" x14ac:dyDescent="0.3">
      <c r="A85" s="29" t="s">
        <v>172</v>
      </c>
      <c r="B85" s="30" t="s">
        <v>173</v>
      </c>
      <c r="C85" s="31"/>
      <c r="D85" s="31"/>
      <c r="E85" s="31"/>
      <c r="F85" s="31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8.5" customHeight="1" x14ac:dyDescent="0.3">
      <c r="A86" s="29" t="s">
        <v>174</v>
      </c>
      <c r="B86" s="30" t="s">
        <v>163</v>
      </c>
      <c r="C86" s="31"/>
      <c r="D86" s="31"/>
      <c r="E86" s="31"/>
      <c r="F86" s="31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8.5" customHeight="1" x14ac:dyDescent="0.3">
      <c r="A87" s="29" t="s">
        <v>175</v>
      </c>
      <c r="B87" s="30" t="s">
        <v>176</v>
      </c>
      <c r="C87" s="31"/>
      <c r="D87" s="31"/>
      <c r="E87" s="31"/>
      <c r="F87" s="31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29" t="s">
        <v>177</v>
      </c>
      <c r="B88" s="30" t="s">
        <v>178</v>
      </c>
      <c r="C88" s="31"/>
      <c r="D88" s="31"/>
      <c r="E88" s="31"/>
      <c r="F88" s="31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13" t="s">
        <v>179</v>
      </c>
      <c r="B89" s="14" t="s">
        <v>180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7.75" customHeight="1" x14ac:dyDescent="0.3">
      <c r="A90" s="13" t="s">
        <v>181</v>
      </c>
      <c r="B90" s="14" t="s">
        <v>182</v>
      </c>
      <c r="C90" s="18"/>
      <c r="D90" s="18"/>
      <c r="E90" s="18"/>
      <c r="F90" s="18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183</v>
      </c>
      <c r="B91" s="14" t="s">
        <v>184</v>
      </c>
      <c r="C91" s="18"/>
      <c r="D91" s="18"/>
      <c r="E91" s="18"/>
      <c r="F91" s="18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13" t="s">
        <v>185</v>
      </c>
      <c r="B92" s="14" t="s">
        <v>186</v>
      </c>
      <c r="C92" s="18"/>
      <c r="D92" s="18"/>
      <c r="E92" s="18"/>
      <c r="F92" s="18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7.75" customHeight="1" x14ac:dyDescent="0.3">
      <c r="A93" s="13" t="s">
        <v>187</v>
      </c>
      <c r="B93" s="14" t="s">
        <v>188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189</v>
      </c>
      <c r="B94" s="14" t="s">
        <v>190</v>
      </c>
      <c r="C94" s="18"/>
      <c r="D94" s="18"/>
      <c r="E94" s="18"/>
      <c r="F94" s="18"/>
      <c r="G94" s="7" t="s">
        <v>8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7.75" customHeight="1" x14ac:dyDescent="0.3">
      <c r="A95" s="13" t="s">
        <v>191</v>
      </c>
      <c r="B95" s="14" t="s">
        <v>192</v>
      </c>
      <c r="C95" s="16"/>
      <c r="D95" s="16"/>
      <c r="E95" s="16"/>
      <c r="F95" s="16"/>
      <c r="G95" s="12" t="s">
        <v>129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7.75" customHeight="1" x14ac:dyDescent="0.3">
      <c r="A96" s="9" t="s">
        <v>193</v>
      </c>
      <c r="B96" s="10" t="s">
        <v>194</v>
      </c>
      <c r="C96" s="11">
        <f t="shared" ref="C96:F96" si="26">SUM(C97+C98+C99)</f>
        <v>0</v>
      </c>
      <c r="D96" s="11">
        <f t="shared" si="26"/>
        <v>0</v>
      </c>
      <c r="E96" s="11">
        <f t="shared" si="26"/>
        <v>0</v>
      </c>
      <c r="F96" s="11">
        <f t="shared" si="26"/>
        <v>0</v>
      </c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13" t="s">
        <v>195</v>
      </c>
      <c r="B97" s="14" t="s">
        <v>196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13" t="s">
        <v>197</v>
      </c>
      <c r="B98" s="14" t="s">
        <v>198</v>
      </c>
      <c r="C98" s="18"/>
      <c r="D98" s="18"/>
      <c r="E98" s="18"/>
      <c r="F98" s="18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13" t="s">
        <v>199</v>
      </c>
      <c r="B99" s="14" t="s">
        <v>200</v>
      </c>
      <c r="C99" s="15">
        <f t="shared" ref="C99:F99" si="27">C100+C101</f>
        <v>0</v>
      </c>
      <c r="D99" s="15">
        <f t="shared" si="27"/>
        <v>0</v>
      </c>
      <c r="E99" s="15">
        <f t="shared" si="27"/>
        <v>0</v>
      </c>
      <c r="F99" s="15">
        <f t="shared" si="27"/>
        <v>0</v>
      </c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33" t="s">
        <v>201</v>
      </c>
      <c r="B100" s="34" t="s">
        <v>202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7.75" customHeight="1" x14ac:dyDescent="0.3">
      <c r="A101" s="33" t="s">
        <v>203</v>
      </c>
      <c r="B101" s="34" t="s">
        <v>204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205</v>
      </c>
      <c r="B102" s="10" t="s">
        <v>206</v>
      </c>
      <c r="C102" s="11">
        <f t="shared" ref="C102:F102" si="28">SUM(C103+C104+C105)</f>
        <v>0</v>
      </c>
      <c r="D102" s="11">
        <f t="shared" si="28"/>
        <v>0</v>
      </c>
      <c r="E102" s="11">
        <f t="shared" si="28"/>
        <v>0</v>
      </c>
      <c r="F102" s="11">
        <f t="shared" si="28"/>
        <v>0</v>
      </c>
      <c r="G102" s="2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207</v>
      </c>
      <c r="B103" s="14" t="s">
        <v>208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7.75" customHeight="1" x14ac:dyDescent="0.3">
      <c r="A104" s="13" t="s">
        <v>209</v>
      </c>
      <c r="B104" s="14" t="s">
        <v>210</v>
      </c>
      <c r="C104" s="18"/>
      <c r="D104" s="18"/>
      <c r="E104" s="18"/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13" t="s">
        <v>211</v>
      </c>
      <c r="B105" s="14" t="s">
        <v>212</v>
      </c>
      <c r="C105" s="18"/>
      <c r="D105" s="18"/>
      <c r="E105" s="18"/>
      <c r="F105" s="18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213</v>
      </c>
      <c r="B106" s="10" t="s">
        <v>214</v>
      </c>
      <c r="C106" s="11">
        <f t="shared" ref="C106:F106" si="29">SUM(C107+C108+C109+C110)</f>
        <v>0</v>
      </c>
      <c r="D106" s="11">
        <f t="shared" si="29"/>
        <v>0</v>
      </c>
      <c r="E106" s="11">
        <f t="shared" si="29"/>
        <v>0</v>
      </c>
      <c r="F106" s="11">
        <f t="shared" si="29"/>
        <v>0</v>
      </c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7.75" customHeight="1" x14ac:dyDescent="0.3">
      <c r="A107" s="13" t="s">
        <v>215</v>
      </c>
      <c r="B107" s="14" t="s">
        <v>216</v>
      </c>
      <c r="C107" s="18"/>
      <c r="D107" s="18"/>
      <c r="E107" s="18"/>
      <c r="F107" s="18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13" t="s">
        <v>217</v>
      </c>
      <c r="B108" s="14" t="s">
        <v>218</v>
      </c>
      <c r="C108" s="18"/>
      <c r="D108" s="18"/>
      <c r="E108" s="18"/>
      <c r="F108" s="18"/>
      <c r="G108" s="12" t="s">
        <v>219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13" t="s">
        <v>220</v>
      </c>
      <c r="B109" s="14" t="s">
        <v>221</v>
      </c>
      <c r="C109" s="18"/>
      <c r="D109" s="18"/>
      <c r="E109" s="18"/>
      <c r="F109" s="18"/>
      <c r="G109" s="12" t="s">
        <v>219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13" t="s">
        <v>222</v>
      </c>
      <c r="B110" s="14" t="s">
        <v>36</v>
      </c>
      <c r="C110" s="18"/>
      <c r="D110" s="18"/>
      <c r="E110" s="18"/>
      <c r="F110" s="18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4" t="s">
        <v>223</v>
      </c>
      <c r="B111" s="5" t="s">
        <v>224</v>
      </c>
      <c r="C111" s="6">
        <f t="shared" ref="C111:F111" si="30">SUM(C112+C113+C114+C115+C116+C117+C118+C119)</f>
        <v>0</v>
      </c>
      <c r="D111" s="6">
        <f t="shared" si="30"/>
        <v>0</v>
      </c>
      <c r="E111" s="6">
        <f t="shared" si="30"/>
        <v>0</v>
      </c>
      <c r="F111" s="6">
        <f t="shared" si="30"/>
        <v>0</v>
      </c>
      <c r="G111" s="7" t="s">
        <v>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225</v>
      </c>
      <c r="B112" s="10" t="s">
        <v>226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227</v>
      </c>
      <c r="B113" s="10" t="s">
        <v>228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9" t="s">
        <v>229</v>
      </c>
      <c r="B114" s="10" t="s">
        <v>230</v>
      </c>
      <c r="C114" s="19"/>
      <c r="D114" s="19"/>
      <c r="E114" s="19"/>
      <c r="F114" s="19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231</v>
      </c>
      <c r="B115" s="10" t="s">
        <v>232</v>
      </c>
      <c r="C115" s="19"/>
      <c r="D115" s="19"/>
      <c r="E115" s="19"/>
      <c r="F115" s="19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9" t="s">
        <v>233</v>
      </c>
      <c r="B116" s="10" t="s">
        <v>234</v>
      </c>
      <c r="C116" s="19"/>
      <c r="D116" s="19"/>
      <c r="E116" s="19"/>
      <c r="F116" s="19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9" t="s">
        <v>235</v>
      </c>
      <c r="B117" s="10" t="s">
        <v>236</v>
      </c>
      <c r="C117" s="19"/>
      <c r="D117" s="19"/>
      <c r="E117" s="19"/>
      <c r="F117" s="19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9" t="s">
        <v>237</v>
      </c>
      <c r="B118" s="10" t="s">
        <v>238</v>
      </c>
      <c r="C118" s="19"/>
      <c r="D118" s="19"/>
      <c r="E118" s="19"/>
      <c r="F118" s="19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9" t="s">
        <v>239</v>
      </c>
      <c r="B119" s="10" t="s">
        <v>240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4" t="s">
        <v>241</v>
      </c>
      <c r="B120" s="5" t="s">
        <v>242</v>
      </c>
      <c r="C120" s="6">
        <f t="shared" ref="C120:F120" si="31">SUM(C121+C125+C126)</f>
        <v>0</v>
      </c>
      <c r="D120" s="6">
        <f t="shared" si="31"/>
        <v>0</v>
      </c>
      <c r="E120" s="6">
        <f t="shared" si="31"/>
        <v>0</v>
      </c>
      <c r="F120" s="6">
        <f t="shared" si="31"/>
        <v>0</v>
      </c>
      <c r="G120" s="7" t="s">
        <v>8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9" t="s">
        <v>243</v>
      </c>
      <c r="B121" s="10" t="s">
        <v>244</v>
      </c>
      <c r="C121" s="11">
        <f t="shared" ref="C121:F121" si="32">SUM(C122+C123+C124)</f>
        <v>0</v>
      </c>
      <c r="D121" s="11">
        <f t="shared" si="32"/>
        <v>0</v>
      </c>
      <c r="E121" s="11">
        <f t="shared" si="32"/>
        <v>0</v>
      </c>
      <c r="F121" s="11">
        <f t="shared" si="32"/>
        <v>0</v>
      </c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13" t="s">
        <v>245</v>
      </c>
      <c r="B122" s="14" t="s">
        <v>246</v>
      </c>
      <c r="C122" s="18"/>
      <c r="D122" s="18"/>
      <c r="E122" s="18"/>
      <c r="F122" s="18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13" t="s">
        <v>247</v>
      </c>
      <c r="B123" s="14" t="s">
        <v>248</v>
      </c>
      <c r="C123" s="18"/>
      <c r="D123" s="18"/>
      <c r="E123" s="18"/>
      <c r="F123" s="18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13" t="s">
        <v>249</v>
      </c>
      <c r="B124" s="14" t="s">
        <v>36</v>
      </c>
      <c r="C124" s="18"/>
      <c r="D124" s="18"/>
      <c r="E124" s="18"/>
      <c r="F124" s="18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9" t="s">
        <v>250</v>
      </c>
      <c r="B125" s="10" t="s">
        <v>251</v>
      </c>
      <c r="C125" s="19"/>
      <c r="D125" s="19"/>
      <c r="E125" s="19"/>
      <c r="F125" s="19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252</v>
      </c>
      <c r="B126" s="10" t="s">
        <v>253</v>
      </c>
      <c r="C126" s="19"/>
      <c r="D126" s="19"/>
      <c r="E126" s="19"/>
      <c r="F126" s="19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4" t="s">
        <v>254</v>
      </c>
      <c r="B127" s="5" t="s">
        <v>255</v>
      </c>
      <c r="C127" s="6">
        <f t="shared" ref="C127:F127" si="33">SUM(C128+C129+C130)</f>
        <v>0</v>
      </c>
      <c r="D127" s="6">
        <f t="shared" si="33"/>
        <v>0</v>
      </c>
      <c r="E127" s="6">
        <f t="shared" si="33"/>
        <v>0</v>
      </c>
      <c r="F127" s="6">
        <f t="shared" si="33"/>
        <v>0</v>
      </c>
      <c r="G127" s="7" t="s">
        <v>8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9" t="s">
        <v>256</v>
      </c>
      <c r="B128" s="10" t="s">
        <v>257</v>
      </c>
      <c r="C128" s="19"/>
      <c r="D128" s="19"/>
      <c r="E128" s="19"/>
      <c r="F128" s="19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258</v>
      </c>
      <c r="B129" s="10" t="s">
        <v>259</v>
      </c>
      <c r="C129" s="19"/>
      <c r="D129" s="19"/>
      <c r="E129" s="19"/>
      <c r="F129" s="19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9" t="s">
        <v>260</v>
      </c>
      <c r="B130" s="10" t="s">
        <v>261</v>
      </c>
      <c r="C130" s="19"/>
      <c r="D130" s="19"/>
      <c r="E130" s="19"/>
      <c r="F130" s="19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7.75" customHeight="1" x14ac:dyDescent="0.3">
      <c r="A131" s="4" t="s">
        <v>262</v>
      </c>
      <c r="B131" s="5" t="s">
        <v>263</v>
      </c>
      <c r="C131" s="6">
        <f t="shared" ref="C131:F131" si="34">SUM(C132+C135+C157+C159)</f>
        <v>0</v>
      </c>
      <c r="D131" s="6">
        <f t="shared" si="34"/>
        <v>0</v>
      </c>
      <c r="E131" s="6">
        <f t="shared" si="34"/>
        <v>0</v>
      </c>
      <c r="F131" s="6">
        <f t="shared" si="34"/>
        <v>0</v>
      </c>
      <c r="G131" s="7" t="s">
        <v>8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9" t="s">
        <v>264</v>
      </c>
      <c r="B132" s="10" t="s">
        <v>59</v>
      </c>
      <c r="C132" s="11">
        <f t="shared" ref="C132:F132" si="35">SUM(C133+C134)</f>
        <v>0</v>
      </c>
      <c r="D132" s="11">
        <f t="shared" si="35"/>
        <v>0</v>
      </c>
      <c r="E132" s="11">
        <f t="shared" si="35"/>
        <v>0</v>
      </c>
      <c r="F132" s="11">
        <f t="shared" si="35"/>
        <v>0</v>
      </c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7.75" customHeight="1" x14ac:dyDescent="0.3">
      <c r="A133" s="13" t="s">
        <v>265</v>
      </c>
      <c r="B133" s="14" t="s">
        <v>266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267</v>
      </c>
      <c r="B134" s="14" t="s">
        <v>42</v>
      </c>
      <c r="C134" s="18"/>
      <c r="D134" s="18"/>
      <c r="E134" s="18"/>
      <c r="F134" s="18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9" t="s">
        <v>268</v>
      </c>
      <c r="B135" s="10" t="s">
        <v>61</v>
      </c>
      <c r="C135" s="11">
        <f t="shared" ref="C135:F135" si="36">SUM(C136+C140+C142+C147+C156+C149+C152)</f>
        <v>0</v>
      </c>
      <c r="D135" s="11">
        <f t="shared" si="36"/>
        <v>0</v>
      </c>
      <c r="E135" s="11">
        <f t="shared" si="36"/>
        <v>0</v>
      </c>
      <c r="F135" s="11">
        <f t="shared" si="36"/>
        <v>0</v>
      </c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7.75" customHeight="1" x14ac:dyDescent="0.3">
      <c r="A136" s="13" t="s">
        <v>269</v>
      </c>
      <c r="B136" s="14" t="s">
        <v>63</v>
      </c>
      <c r="C136" s="15">
        <f t="shared" ref="C136:F136" si="37">SUM(C137+C138+C139)</f>
        <v>0</v>
      </c>
      <c r="D136" s="15">
        <f t="shared" si="37"/>
        <v>0</v>
      </c>
      <c r="E136" s="15">
        <f t="shared" si="37"/>
        <v>0</v>
      </c>
      <c r="F136" s="15">
        <f t="shared" si="37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8.5" customHeight="1" x14ac:dyDescent="0.3">
      <c r="A137" s="16" t="s">
        <v>270</v>
      </c>
      <c r="B137" s="17" t="s">
        <v>271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272</v>
      </c>
      <c r="B138" s="17" t="s">
        <v>273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8.5" customHeight="1" x14ac:dyDescent="0.3">
      <c r="A139" s="16" t="s">
        <v>274</v>
      </c>
      <c r="B139" s="17" t="s">
        <v>275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13" t="s">
        <v>276</v>
      </c>
      <c r="B140" s="14" t="s">
        <v>69</v>
      </c>
      <c r="C140" s="15">
        <f t="shared" ref="C140:F140" si="38">C141</f>
        <v>0</v>
      </c>
      <c r="D140" s="15">
        <f t="shared" si="38"/>
        <v>0</v>
      </c>
      <c r="E140" s="15">
        <f t="shared" si="38"/>
        <v>0</v>
      </c>
      <c r="F140" s="15">
        <f t="shared" si="38"/>
        <v>0</v>
      </c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6" t="s">
        <v>277</v>
      </c>
      <c r="B141" s="17" t="s">
        <v>278</v>
      </c>
      <c r="C141" s="16"/>
      <c r="D141" s="16"/>
      <c r="E141" s="35"/>
      <c r="F141" s="35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13" t="s">
        <v>279</v>
      </c>
      <c r="B142" s="14" t="s">
        <v>96</v>
      </c>
      <c r="C142" s="15">
        <f t="shared" ref="C142:F142" si="39">SUM(C143+C144+C145+C146)</f>
        <v>0</v>
      </c>
      <c r="D142" s="15">
        <f t="shared" si="39"/>
        <v>0</v>
      </c>
      <c r="E142" s="15">
        <f t="shared" si="39"/>
        <v>0</v>
      </c>
      <c r="F142" s="15">
        <f t="shared" si="39"/>
        <v>0</v>
      </c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6" t="s">
        <v>280</v>
      </c>
      <c r="B143" s="17" t="s">
        <v>281</v>
      </c>
      <c r="C143" s="18"/>
      <c r="D143" s="18"/>
      <c r="E143" s="18"/>
      <c r="F143" s="18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282</v>
      </c>
      <c r="B144" s="17" t="s">
        <v>283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284</v>
      </c>
      <c r="B145" s="17" t="s">
        <v>285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8.5" customHeight="1" x14ac:dyDescent="0.3">
      <c r="A146" s="16" t="s">
        <v>286</v>
      </c>
      <c r="B146" s="17" t="s">
        <v>287</v>
      </c>
      <c r="C146" s="18"/>
      <c r="D146" s="18"/>
      <c r="E146" s="16"/>
      <c r="F146" s="16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13" t="s">
        <v>288</v>
      </c>
      <c r="B147" s="14" t="s">
        <v>80</v>
      </c>
      <c r="C147" s="15">
        <f t="shared" ref="C147:F147" si="40">SUM(C148)</f>
        <v>0</v>
      </c>
      <c r="D147" s="15">
        <f t="shared" si="40"/>
        <v>0</v>
      </c>
      <c r="E147" s="15">
        <f t="shared" si="40"/>
        <v>0</v>
      </c>
      <c r="F147" s="15">
        <f t="shared" si="40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8.5" customHeight="1" x14ac:dyDescent="0.3">
      <c r="A148" s="16" t="s">
        <v>289</v>
      </c>
      <c r="B148" s="17" t="s">
        <v>290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13" t="s">
        <v>291</v>
      </c>
      <c r="B149" s="14" t="s">
        <v>115</v>
      </c>
      <c r="C149" s="15">
        <f t="shared" ref="C149:F149" si="41">C150+C151</f>
        <v>0</v>
      </c>
      <c r="D149" s="15">
        <f t="shared" si="41"/>
        <v>0</v>
      </c>
      <c r="E149" s="15">
        <f t="shared" si="41"/>
        <v>0</v>
      </c>
      <c r="F149" s="15">
        <f t="shared" si="41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6" t="s">
        <v>292</v>
      </c>
      <c r="B150" s="17" t="s">
        <v>293</v>
      </c>
      <c r="C150" s="18"/>
      <c r="D150" s="18"/>
      <c r="E150" s="18"/>
      <c r="F150" s="18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16" t="s">
        <v>294</v>
      </c>
      <c r="B151" s="17" t="s">
        <v>36</v>
      </c>
      <c r="C151" s="18"/>
      <c r="D151" s="18"/>
      <c r="E151" s="18"/>
      <c r="F151" s="18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13" t="s">
        <v>295</v>
      </c>
      <c r="B152" s="14" t="s">
        <v>104</v>
      </c>
      <c r="C152" s="15">
        <f t="shared" ref="C152:F152" si="42">SUM(C153:C155)</f>
        <v>0</v>
      </c>
      <c r="D152" s="15">
        <f t="shared" si="42"/>
        <v>0</v>
      </c>
      <c r="E152" s="15">
        <f t="shared" si="42"/>
        <v>0</v>
      </c>
      <c r="F152" s="15">
        <f t="shared" si="42"/>
        <v>0</v>
      </c>
      <c r="G152" s="36" t="s">
        <v>112</v>
      </c>
      <c r="H152" s="37" t="s">
        <v>296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6" t="s">
        <v>297</v>
      </c>
      <c r="B153" s="17" t="s">
        <v>298</v>
      </c>
      <c r="C153" s="18"/>
      <c r="D153" s="18"/>
      <c r="E153" s="18"/>
      <c r="F153" s="18"/>
      <c r="G153" s="36" t="s">
        <v>112</v>
      </c>
      <c r="H153" s="37" t="s">
        <v>296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6" t="s">
        <v>299</v>
      </c>
      <c r="B154" s="17" t="s">
        <v>300</v>
      </c>
      <c r="C154" s="18"/>
      <c r="D154" s="18"/>
      <c r="E154" s="18"/>
      <c r="F154" s="18"/>
      <c r="G154" s="36" t="s">
        <v>112</v>
      </c>
      <c r="H154" s="37" t="s">
        <v>296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16" t="s">
        <v>301</v>
      </c>
      <c r="B155" s="17" t="s">
        <v>36</v>
      </c>
      <c r="C155" s="18"/>
      <c r="D155" s="18"/>
      <c r="E155" s="18"/>
      <c r="F155" s="18"/>
      <c r="G155" s="36" t="s">
        <v>112</v>
      </c>
      <c r="H155" s="37" t="s">
        <v>296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13" t="s">
        <v>302</v>
      </c>
      <c r="B156" s="14" t="s">
        <v>120</v>
      </c>
      <c r="C156" s="18"/>
      <c r="D156" s="18"/>
      <c r="E156" s="18"/>
      <c r="F156" s="18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9" t="s">
        <v>303</v>
      </c>
      <c r="B157" s="10" t="s">
        <v>304</v>
      </c>
      <c r="C157" s="11">
        <f t="shared" ref="C157:F157" si="43">C158</f>
        <v>0</v>
      </c>
      <c r="D157" s="11">
        <f t="shared" si="43"/>
        <v>0</v>
      </c>
      <c r="E157" s="11">
        <f t="shared" si="43"/>
        <v>0</v>
      </c>
      <c r="F157" s="11">
        <f t="shared" si="43"/>
        <v>0</v>
      </c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13" t="s">
        <v>305</v>
      </c>
      <c r="B158" s="14" t="s">
        <v>306</v>
      </c>
      <c r="C158" s="18"/>
      <c r="D158" s="18"/>
      <c r="E158" s="18"/>
      <c r="F158" s="18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9" t="s">
        <v>307</v>
      </c>
      <c r="B159" s="10" t="s">
        <v>126</v>
      </c>
      <c r="C159" s="11">
        <f t="shared" ref="C159:F159" si="44">C160</f>
        <v>0</v>
      </c>
      <c r="D159" s="11">
        <f t="shared" si="44"/>
        <v>0</v>
      </c>
      <c r="E159" s="11">
        <f t="shared" si="44"/>
        <v>0</v>
      </c>
      <c r="F159" s="11">
        <f t="shared" si="44"/>
        <v>0</v>
      </c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13" t="s">
        <v>308</v>
      </c>
      <c r="B160" s="14" t="s">
        <v>309</v>
      </c>
      <c r="C160" s="18"/>
      <c r="D160" s="18"/>
      <c r="E160" s="18"/>
      <c r="F160" s="18"/>
      <c r="G160" s="7" t="s">
        <v>8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4" t="s">
        <v>310</v>
      </c>
      <c r="B161" s="5" t="s">
        <v>311</v>
      </c>
      <c r="C161" s="6">
        <f t="shared" ref="C161:F161" si="45">SUM(C162)</f>
        <v>473484</v>
      </c>
      <c r="D161" s="6">
        <f t="shared" si="45"/>
        <v>473484</v>
      </c>
      <c r="E161" s="6">
        <f t="shared" si="45"/>
        <v>171511</v>
      </c>
      <c r="F161" s="6">
        <f t="shared" si="45"/>
        <v>0</v>
      </c>
      <c r="G161" s="7" t="s">
        <v>8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9" t="s">
        <v>312</v>
      </c>
      <c r="B162" s="10" t="s">
        <v>313</v>
      </c>
      <c r="C162" s="11">
        <f t="shared" ref="C162:F162" si="46">SUM(C163+C164)</f>
        <v>473484</v>
      </c>
      <c r="D162" s="11">
        <f t="shared" si="46"/>
        <v>473484</v>
      </c>
      <c r="E162" s="11">
        <f t="shared" si="46"/>
        <v>171511</v>
      </c>
      <c r="F162" s="11">
        <f t="shared" si="46"/>
        <v>0</v>
      </c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13" t="s">
        <v>314</v>
      </c>
      <c r="B163" s="14" t="s">
        <v>315</v>
      </c>
      <c r="C163" s="21">
        <v>473484</v>
      </c>
      <c r="D163" s="21">
        <v>473484</v>
      </c>
      <c r="E163" s="21">
        <v>171511</v>
      </c>
      <c r="F163" s="18"/>
      <c r="G163" s="2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13" t="s">
        <v>316</v>
      </c>
      <c r="B164" s="14" t="s">
        <v>317</v>
      </c>
      <c r="C164" s="18"/>
      <c r="D164" s="18"/>
      <c r="E164" s="18"/>
      <c r="F164" s="18"/>
      <c r="G164" s="2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4" t="s">
        <v>318</v>
      </c>
      <c r="B165" s="5" t="s">
        <v>319</v>
      </c>
      <c r="C165" s="19"/>
      <c r="D165" s="19"/>
      <c r="E165" s="19"/>
      <c r="F165" s="19"/>
      <c r="G165" s="2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38"/>
      <c r="D166" s="38"/>
      <c r="E166" s="38"/>
      <c r="F166" s="3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5">
      <c r="A168" s="8"/>
      <c r="B168" s="39" t="s">
        <v>320</v>
      </c>
      <c r="C168" s="40">
        <f t="shared" ref="C168:F168" si="47">C2+C28+C64+C70+C73+C111+C120+C127+C131+C161+C165</f>
        <v>1924554</v>
      </c>
      <c r="D168" s="40">
        <f t="shared" si="47"/>
        <v>1924554</v>
      </c>
      <c r="E168" s="40">
        <f t="shared" si="47"/>
        <v>766412</v>
      </c>
      <c r="F168" s="40">
        <f t="shared" si="47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41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4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Salinas Gonzalez</dc:creator>
  <cp:lastModifiedBy>solange.utp@cormusjm.cl</cp:lastModifiedBy>
  <dcterms:created xsi:type="dcterms:W3CDTF">2024-01-15T10:50:46Z</dcterms:created>
  <dcterms:modified xsi:type="dcterms:W3CDTF">2024-07-18T14:51:42Z</dcterms:modified>
</cp:coreProperties>
</file>