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an\Desktop\BEP 2024\"/>
    </mc:Choice>
  </mc:AlternateContent>
  <bookViews>
    <workbookView xWindow="0" yWindow="0" windowWidth="28800" windowHeight="11235"/>
  </bookViews>
  <sheets>
    <sheet name="Hoja1" sheetId="1" r:id="rId1"/>
  </sheets>
  <definedNames>
    <definedName name="_xlnm._FilterDatabase" localSheetId="0" hidden="1">Hoja1!$A$1:$F$165</definedName>
  </definedNames>
  <calcPr calcId="152511"/>
  <extLst>
    <ext uri="GoogleSheetsCustomDataVersion2">
      <go:sheetsCustomData xmlns:go="http://customooxmlschemas.google.com/" r:id="rId5" roundtripDataChecksum="sf2biFakda+Gt9V3zYLxrDtQUCwjGcqSEqRGlq3/mSo="/>
    </ext>
  </extLst>
</workbook>
</file>

<file path=xl/calcChain.xml><?xml version="1.0" encoding="utf-8"?>
<calcChain xmlns="http://schemas.openxmlformats.org/spreadsheetml/2006/main">
  <c r="F162" i="1" l="1"/>
  <c r="E162" i="1"/>
  <c r="D162" i="1"/>
  <c r="C162" i="1"/>
  <c r="F161" i="1"/>
  <c r="E161" i="1"/>
  <c r="D161" i="1"/>
  <c r="C161" i="1"/>
  <c r="F159" i="1"/>
  <c r="E159" i="1"/>
  <c r="D159" i="1"/>
  <c r="C159" i="1"/>
  <c r="F157" i="1"/>
  <c r="E157" i="1"/>
  <c r="D157" i="1"/>
  <c r="C157" i="1"/>
  <c r="F152" i="1"/>
  <c r="E152" i="1"/>
  <c r="D152" i="1"/>
  <c r="C152" i="1"/>
  <c r="F149" i="1"/>
  <c r="E149" i="1"/>
  <c r="D149" i="1"/>
  <c r="C149" i="1"/>
  <c r="F147" i="1"/>
  <c r="E147" i="1"/>
  <c r="D147" i="1"/>
  <c r="C147" i="1"/>
  <c r="F142" i="1"/>
  <c r="E142" i="1"/>
  <c r="D142" i="1"/>
  <c r="C142" i="1"/>
  <c r="C135" i="1" s="1"/>
  <c r="F140" i="1"/>
  <c r="E140" i="1"/>
  <c r="D140" i="1"/>
  <c r="C140" i="1"/>
  <c r="F136" i="1"/>
  <c r="E136" i="1"/>
  <c r="D136" i="1"/>
  <c r="C136" i="1"/>
  <c r="F132" i="1"/>
  <c r="E132" i="1"/>
  <c r="D132" i="1"/>
  <c r="C132" i="1"/>
  <c r="F127" i="1"/>
  <c r="E127" i="1"/>
  <c r="D127" i="1"/>
  <c r="C127" i="1"/>
  <c r="F121" i="1"/>
  <c r="F120" i="1" s="1"/>
  <c r="E121" i="1"/>
  <c r="D121" i="1"/>
  <c r="C121" i="1"/>
  <c r="E120" i="1"/>
  <c r="D120" i="1"/>
  <c r="C120" i="1"/>
  <c r="F111" i="1"/>
  <c r="E111" i="1"/>
  <c r="D111" i="1"/>
  <c r="C111" i="1"/>
  <c r="F106" i="1"/>
  <c r="E106" i="1"/>
  <c r="D106" i="1"/>
  <c r="C106" i="1"/>
  <c r="F102" i="1"/>
  <c r="E102" i="1"/>
  <c r="D102" i="1"/>
  <c r="C102" i="1"/>
  <c r="F99" i="1"/>
  <c r="F96" i="1" s="1"/>
  <c r="E99" i="1"/>
  <c r="E96" i="1" s="1"/>
  <c r="D99" i="1"/>
  <c r="D96" i="1" s="1"/>
  <c r="C99" i="1"/>
  <c r="C96" i="1" s="1"/>
  <c r="F84" i="1"/>
  <c r="E84" i="1"/>
  <c r="D84" i="1"/>
  <c r="C84" i="1"/>
  <c r="F78" i="1"/>
  <c r="F77" i="1" s="1"/>
  <c r="E78" i="1"/>
  <c r="E77" i="1" s="1"/>
  <c r="D78" i="1"/>
  <c r="D77" i="1" s="1"/>
  <c r="C78" i="1"/>
  <c r="C77" i="1" s="1"/>
  <c r="F74" i="1"/>
  <c r="E74" i="1"/>
  <c r="D74" i="1"/>
  <c r="C74" i="1"/>
  <c r="F70" i="1"/>
  <c r="E70" i="1"/>
  <c r="D70" i="1"/>
  <c r="C70" i="1"/>
  <c r="F64" i="1"/>
  <c r="E64" i="1"/>
  <c r="D64" i="1"/>
  <c r="C64" i="1"/>
  <c r="F62" i="1"/>
  <c r="E62" i="1"/>
  <c r="D62" i="1"/>
  <c r="C62" i="1"/>
  <c r="F56" i="1"/>
  <c r="E56" i="1"/>
  <c r="D56" i="1"/>
  <c r="C56" i="1"/>
  <c r="F52" i="1"/>
  <c r="E52" i="1"/>
  <c r="D52" i="1"/>
  <c r="C52" i="1"/>
  <c r="F48" i="1"/>
  <c r="E48" i="1"/>
  <c r="D48" i="1"/>
  <c r="C48" i="1"/>
  <c r="F44" i="1"/>
  <c r="E44" i="1"/>
  <c r="D44" i="1"/>
  <c r="C44" i="1"/>
  <c r="F42" i="1"/>
  <c r="E42" i="1"/>
  <c r="D42" i="1"/>
  <c r="C42" i="1"/>
  <c r="F40" i="1"/>
  <c r="E40" i="1"/>
  <c r="E30" i="1" s="1"/>
  <c r="E28" i="1" s="1"/>
  <c r="D40" i="1"/>
  <c r="C40" i="1"/>
  <c r="F34" i="1"/>
  <c r="E34" i="1"/>
  <c r="D34" i="1"/>
  <c r="C34" i="1"/>
  <c r="F31" i="1"/>
  <c r="E31" i="1"/>
  <c r="D31" i="1"/>
  <c r="C31" i="1"/>
  <c r="F30" i="1"/>
  <c r="F28" i="1" s="1"/>
  <c r="D30" i="1"/>
  <c r="D28" i="1" s="1"/>
  <c r="C30" i="1"/>
  <c r="C28" i="1" s="1"/>
  <c r="F21" i="1"/>
  <c r="E21" i="1"/>
  <c r="D21" i="1"/>
  <c r="C21" i="1"/>
  <c r="F20" i="1"/>
  <c r="E20" i="1"/>
  <c r="D20" i="1"/>
  <c r="C20" i="1"/>
  <c r="F17" i="1"/>
  <c r="E17" i="1"/>
  <c r="D17" i="1"/>
  <c r="C17" i="1"/>
  <c r="F11" i="1"/>
  <c r="E11" i="1"/>
  <c r="D11" i="1"/>
  <c r="C11" i="1"/>
  <c r="F7" i="1"/>
  <c r="E7" i="1"/>
  <c r="D7" i="1"/>
  <c r="C7" i="1"/>
  <c r="F4" i="1"/>
  <c r="F3" i="1" s="1"/>
  <c r="F2" i="1" s="1"/>
  <c r="E4" i="1"/>
  <c r="D4" i="1"/>
  <c r="C4" i="1"/>
  <c r="C3" i="1" l="1"/>
  <c r="C2" i="1" s="1"/>
  <c r="D3" i="1"/>
  <c r="D2" i="1" s="1"/>
  <c r="E135" i="1"/>
  <c r="E3" i="1"/>
  <c r="E2" i="1" s="1"/>
  <c r="F135" i="1"/>
  <c r="F131" i="1" s="1"/>
  <c r="D135" i="1"/>
  <c r="C131" i="1"/>
  <c r="D131" i="1"/>
  <c r="E131" i="1"/>
  <c r="D73" i="1"/>
  <c r="D168" i="1" s="1"/>
  <c r="C73" i="1"/>
  <c r="C168" i="1" s="1"/>
  <c r="E73" i="1"/>
  <c r="F73" i="1"/>
  <c r="F168" i="1" l="1"/>
  <c r="E168" i="1"/>
</calcChain>
</file>

<file path=xl/sharedStrings.xml><?xml version="1.0" encoding="utf-8"?>
<sst xmlns="http://schemas.openxmlformats.org/spreadsheetml/2006/main" count="365" uniqueCount="321">
  <si>
    <t xml:space="preserve">Código Cuenta Clasificador </t>
  </si>
  <si>
    <t>Nombre Cuenta</t>
  </si>
  <si>
    <t>Presupuesto       Inicial         (Miles de Pesos)</t>
  </si>
  <si>
    <t>Presupuesto Vigente (Miles de Pesos)</t>
  </si>
  <si>
    <t>Ingresos Percibidos  (Miles de Pesos)</t>
  </si>
  <si>
    <t>Ingresos Por Percibir  (Miles de Pesos)</t>
  </si>
  <si>
    <t>SSS.03.00.000.000.000</t>
  </si>
  <si>
    <t>CxC TRIBUTOS SOBRE EL USO DE BS. Y LA REALIZACION DE ACTIVIDADES</t>
  </si>
  <si>
    <t>CAMBIA DENOMINACIÓN SEGÚN OFICIO NICSP E11061/2020 DE FECHA 15 DE JUNIO DE 2020</t>
  </si>
  <si>
    <t>SSS.03.01.000.000.000</t>
  </si>
  <si>
    <t>PATENTES Y TASAS POR DERECHOS</t>
  </si>
  <si>
    <t>SSS.03.01.001.000.000</t>
  </si>
  <si>
    <t>Patentes Municipales</t>
  </si>
  <si>
    <t>SSS.03.01.001.001.000</t>
  </si>
  <si>
    <t>De Beneficio Municipal</t>
  </si>
  <si>
    <t>SSS.03.01.001.002.000</t>
  </si>
  <si>
    <t>De Beneficio Fondo Común Municipal</t>
  </si>
  <si>
    <t>SSS.03.01.002.000.000</t>
  </si>
  <si>
    <t>Derechos de Aseo</t>
  </si>
  <si>
    <t>SSS.03.01.002.001.000</t>
  </si>
  <si>
    <t>En Impuesto Territorial</t>
  </si>
  <si>
    <t>SSS.03.01.002.002.000</t>
  </si>
  <si>
    <t>En Patentes Municipales</t>
  </si>
  <si>
    <t>SSS.03.01.002.003.000</t>
  </si>
  <si>
    <t>Cobro Directo</t>
  </si>
  <si>
    <t>SSS.03.01.003.000.000</t>
  </si>
  <si>
    <t>Otros Derechos</t>
  </si>
  <si>
    <t>SSS.03.01.003.001.000</t>
  </si>
  <si>
    <t>Urbanización y Construcción</t>
  </si>
  <si>
    <t>SSS.03.01.003.002.000</t>
  </si>
  <si>
    <t>Permisos Provisorios</t>
  </si>
  <si>
    <t>SSS.03.01.003.003.000</t>
  </si>
  <si>
    <t>Propaganda</t>
  </si>
  <si>
    <t>SSS.03.01.003.004.000</t>
  </si>
  <si>
    <t>Transferencia de Vehículos</t>
  </si>
  <si>
    <t>SSS.03.01.003.999.000</t>
  </si>
  <si>
    <t>Otros</t>
  </si>
  <si>
    <t>SSS.03.01.004.000.000</t>
  </si>
  <si>
    <t xml:space="preserve">Derechos de Explotación  </t>
  </si>
  <si>
    <t>SSS.03.01.004.001.000</t>
  </si>
  <si>
    <t>Concesiones</t>
  </si>
  <si>
    <t>SSS.03.01.999.000.000</t>
  </si>
  <si>
    <t>Otras</t>
  </si>
  <si>
    <t>SSS.03.02.000.000.000</t>
  </si>
  <si>
    <t>PERMISOS Y LICENCIAS</t>
  </si>
  <si>
    <t>SSS.03.02.001.000.000</t>
  </si>
  <si>
    <t>Permisos de Circulación</t>
  </si>
  <si>
    <t>SSS.03.02.001.001.000</t>
  </si>
  <si>
    <t>SSS.03.02.001.002.000</t>
  </si>
  <si>
    <t>SSS.03.02.002.000.000</t>
  </si>
  <si>
    <t>Licencias de Conducir y similares</t>
  </si>
  <si>
    <t>SSS.03.02.999.000.000</t>
  </si>
  <si>
    <t>SSS.03.03.000.000.000</t>
  </si>
  <si>
    <t>PARTICIPACION EN IMPUESTO TERRITORIAL (ART. 37 DL 3063)</t>
  </si>
  <si>
    <t>SSS.03.99.000.000.000</t>
  </si>
  <si>
    <t>OTROS TRIBUTOS</t>
  </si>
  <si>
    <t>SSS.05.00.000.000.000</t>
  </si>
  <si>
    <t>CxC TRANSFERENCIAS CORRIENTES</t>
  </si>
  <si>
    <t>SSS.05.01.000.000.000</t>
  </si>
  <si>
    <t>DEL SECTOR PRIVADO</t>
  </si>
  <si>
    <t>SSS.05.03.000.000.000</t>
  </si>
  <si>
    <t>DE OTRAS ENTIDADES PUBLICAS</t>
  </si>
  <si>
    <t>SSS.05.03.002.000.000</t>
  </si>
  <si>
    <t>De la Subsecretaría de Desarrollo Regional y Administrativo</t>
  </si>
  <si>
    <t>SSS.05.03.002.001.000</t>
  </si>
  <si>
    <t>Fortalecimiento de la Gestión Municipal</t>
  </si>
  <si>
    <t>SSS.05.03.002.999.000</t>
  </si>
  <si>
    <t>Otras Transferencias Corrientes  de la SUBDERE</t>
  </si>
  <si>
    <t>SSS.05.03.003.000.000</t>
  </si>
  <si>
    <t>De la Subsecretaría de Educación</t>
  </si>
  <si>
    <t>SSS.05.03.003.001.000</t>
  </si>
  <si>
    <t>Subvención de Escolaridad-Subvención Fiscal mensual</t>
  </si>
  <si>
    <t>SSS.05.03.003.002.000</t>
  </si>
  <si>
    <t>Subvención de Escolaridad - Subvención para Educación Especial</t>
  </si>
  <si>
    <t>SSS.05.03.003.003.000</t>
  </si>
  <si>
    <t>Anticipos de la Subvención de Educación</t>
  </si>
  <si>
    <t>SSS.05.03.003.004.000</t>
  </si>
  <si>
    <t>Subvención Escolar Preferencial ley N°20.248</t>
  </si>
  <si>
    <t>SSS.05.03.003.999.000</t>
  </si>
  <si>
    <t>SSS.05.03.004.000.000</t>
  </si>
  <si>
    <t>De la Junta Nacional de Jardínes Infantiles</t>
  </si>
  <si>
    <t>SSS.05.03.004.001.000</t>
  </si>
  <si>
    <t>Convenios Educación Prebásica</t>
  </si>
  <si>
    <t>SSS.05.03.005.000.000</t>
  </si>
  <si>
    <t>Del Servicio Nacional de Menores</t>
  </si>
  <si>
    <t>SSS.05.03.005.001.000</t>
  </si>
  <si>
    <t>Subvención Menores en Situación Irregular</t>
  </si>
  <si>
    <t>SSS.05.03.006.000.000</t>
  </si>
  <si>
    <t>Del Servicio de Salud</t>
  </si>
  <si>
    <t>SSS.05.03.006.001.000</t>
  </si>
  <si>
    <t>Atención Primaria Ley Nº 19.378 Art. 49</t>
  </si>
  <si>
    <t>SSS.05.03.006.002.000</t>
  </si>
  <si>
    <t>Aportes Afectados</t>
  </si>
  <si>
    <t>SSS.05.03.006.003.000</t>
  </si>
  <si>
    <t>Anticipos del Aporte Estatal</t>
  </si>
  <si>
    <t>SSS.05.03.007.000.000</t>
  </si>
  <si>
    <t>Del Tesoro Público</t>
  </si>
  <si>
    <t>SSS.05.03.007.001.000</t>
  </si>
  <si>
    <t>Patentes Acuícolas Ley Nº 20.033 Art. 8º</t>
  </si>
  <si>
    <t>SSS.05.03.007.004.000</t>
  </si>
  <si>
    <t>Bonificación Adicional Ley de Incentivo al Retiro</t>
  </si>
  <si>
    <t>SSS.05.03.007.999.000</t>
  </si>
  <si>
    <t>Otras Transferencias Corrientes del Tesoro Público</t>
  </si>
  <si>
    <t>SSS.05.03.008.000.000</t>
  </si>
  <si>
    <t>De Gobierno Regional</t>
  </si>
  <si>
    <t>Usar de acuerdo a Oficio Nº  E452289 / 2024 de Fecha 14 de Febrero 2024</t>
  </si>
  <si>
    <t>SSS.05.03.008.001.000</t>
  </si>
  <si>
    <t>Subvención para Actividades de Carácter Cultural</t>
  </si>
  <si>
    <t>SSS.05.03.008.002.000</t>
  </si>
  <si>
    <t>Subvención para Actividades de Carácter Deportivo</t>
  </si>
  <si>
    <t>SSS.05.03.008.999.000</t>
  </si>
  <si>
    <t>Subvención para Otras Actividades</t>
  </si>
  <si>
    <t>NUEVA</t>
  </si>
  <si>
    <t>Creada de acuerdo a Oficio Nº  E452289 / 2024 de Fecha 14 de Febrero 2024</t>
  </si>
  <si>
    <t>SSS.05.03.009.000.000</t>
  </si>
  <si>
    <t>De la Dirección de Educación Pública</t>
  </si>
  <si>
    <t>SSS.05.03.009.001.000</t>
  </si>
  <si>
    <t>Fondo de Apoyo a la Educación Pública</t>
  </si>
  <si>
    <t>SSS.05.03.009.999.000</t>
  </si>
  <si>
    <t>SSS.05.03.099.000.000</t>
  </si>
  <si>
    <t>De Otras Entidades Públicas</t>
  </si>
  <si>
    <t>SSS.05.03.100.000.000</t>
  </si>
  <si>
    <t>De Otras Municipalidades</t>
  </si>
  <si>
    <t>SSS.05.03.101.000.000</t>
  </si>
  <si>
    <t>De la Municipalidad a Servicios Incorporados a su Gestión</t>
  </si>
  <si>
    <t>SSS.05.06.000.000.000</t>
  </si>
  <si>
    <t>DE GOBIERNOS EXTRANJEROS</t>
  </si>
  <si>
    <t>SSS.05.06.001.000.000</t>
  </si>
  <si>
    <t>Donación de Gobiernos Extranjeros</t>
  </si>
  <si>
    <t>Creada con Oficio NICSP E11061/2020 DE FECHA 15 DE JUNIO DE 2020</t>
  </si>
  <si>
    <t>SSS.06.00.000.000.000</t>
  </si>
  <si>
    <t>CxC RENTAS DE LA PROPIEDAD</t>
  </si>
  <si>
    <t>SSS.06.01.000.000.000</t>
  </si>
  <si>
    <t>ARRIENDO DE ACTIVOS NO FINANCIEROS</t>
  </si>
  <si>
    <t>SSS.06.02.000.000.000</t>
  </si>
  <si>
    <t>DIVIDENDOS</t>
  </si>
  <si>
    <t>SSS.06.03.000.000.000</t>
  </si>
  <si>
    <t>INTERESES</t>
  </si>
  <si>
    <t>SSS.06.04.000.000.000</t>
  </si>
  <si>
    <t>PARTICIPACION DE UTILIDADES</t>
  </si>
  <si>
    <t>SSS.06.99.000.000.000</t>
  </si>
  <si>
    <t>OTRAS RENTAS DE LA PROPIEDAD</t>
  </si>
  <si>
    <t>SSS.07.00.000.000.000</t>
  </si>
  <si>
    <t>CxC INGRESOS DE OPERACIÓN</t>
  </si>
  <si>
    <t>SSS.07.01.000.000.000</t>
  </si>
  <si>
    <t>VENTA DE BIENES</t>
  </si>
  <si>
    <t>SSS.07.02.000.000.000</t>
  </si>
  <si>
    <t>VENTA DE SERVICIOS</t>
  </si>
  <si>
    <t>SSS.08.00.000.000.000</t>
  </si>
  <si>
    <t>CxC OTROS INGRESOS CORRIENTES</t>
  </si>
  <si>
    <t>SSS.08.01.000.000.000</t>
  </si>
  <si>
    <t>RECUPERACIONES Y REEMBOLSOS POR LICENCIAS MEDICAS</t>
  </si>
  <si>
    <t>SSS.08.01.001.000.000</t>
  </si>
  <si>
    <t>Reembolso Art. 4º Ley N º 19.345 y Ley Nº 19.117 Artículo Único</t>
  </si>
  <si>
    <t>SSS.08.01.002.000.000</t>
  </si>
  <si>
    <t>Recuperaciones Art. 12 Ley Nº 18.196 y Ley Nº 19.117 Artículo Único</t>
  </si>
  <si>
    <t>SSS.08.02.000.000.000</t>
  </si>
  <si>
    <t>MULTAS Y SANCIONES PECUNIARIAS</t>
  </si>
  <si>
    <t>SSS.08.02.001.000.000</t>
  </si>
  <si>
    <t>Multas - De Beneficio Municipal</t>
  </si>
  <si>
    <t>SSS.08.02.001.001.000</t>
  </si>
  <si>
    <t>Multas Ley de Tránsito</t>
  </si>
  <si>
    <t>SSS.08.02.001.002.000</t>
  </si>
  <si>
    <t>Multas Art. 14 N°6, Inc. 2°, ley N°18.695 – Multas TAG</t>
  </si>
  <si>
    <t>SSS.08.02.001.003.000</t>
  </si>
  <si>
    <t>Multas Art. 42, Decreto N°900 de 1996, Ministerio de Obras Públicas</t>
  </si>
  <si>
    <t>SSS.08.02.001.004.000</t>
  </si>
  <si>
    <t>Registro de Multas de Pasajeros Infractores-De Beneficio Municipal</t>
  </si>
  <si>
    <t>SSS.08.02.001.999.000</t>
  </si>
  <si>
    <t>Otras Multas de Beneficio Municipal</t>
  </si>
  <si>
    <t>SSS.08.02.002.000.000</t>
  </si>
  <si>
    <t>Multas Art.14, N°6, Ley N°18.695- De beneficio Fondo Común Municipal</t>
  </si>
  <si>
    <t>SSS.08.02.002.001.000</t>
  </si>
  <si>
    <t>Multas Art. 14 N°6, Inc. 1°, ley N°18.695 Equipo de Registro</t>
  </si>
  <si>
    <t>SSS.08.02.002.002.000</t>
  </si>
  <si>
    <t>SSS.08.02.002.003.000</t>
  </si>
  <si>
    <t>Multas Art. 42, Decreto N°900, de 1996, Ministerio de Obras Públicas</t>
  </si>
  <si>
    <t>SSS.08.02.002.999.000</t>
  </si>
  <si>
    <t>Otras Multas de Beneficio Fondo Común Municipal</t>
  </si>
  <si>
    <t>SSS.08.02.003.000.000</t>
  </si>
  <si>
    <t>Multas Ley de Alcoholes - De Beneficio Municipal</t>
  </si>
  <si>
    <t>SSS.08.02.004.000.000</t>
  </si>
  <si>
    <t>Multas Ley de Alcoholes - De Beneficio Servicios de Salud</t>
  </si>
  <si>
    <t>SSS.08.02.005.000.000</t>
  </si>
  <si>
    <t>Reg. de Multas de Tráns. no Pagadas - De Beneficio Municipal</t>
  </si>
  <si>
    <t>SSS.08.02.006.000.000</t>
  </si>
  <si>
    <t>Reg. de Multas de Tráns. no Pagadas - De Beneficio Otras Municipalidades</t>
  </si>
  <si>
    <t>SSS.08.02.007.000.000</t>
  </si>
  <si>
    <t>Multas Juzgado de Policía Local - De Beneficio Otras Municipalidades</t>
  </si>
  <si>
    <t>SSS.08.02.008.000.000</t>
  </si>
  <si>
    <t>Multas e Intereses</t>
  </si>
  <si>
    <t>SSS.08.02.009.000.000</t>
  </si>
  <si>
    <t>Registro de Multas de Pasajeros Infractores-De Beneficio Otras Municipalidades</t>
  </si>
  <si>
    <t>SSS.08.03.000.000.000</t>
  </si>
  <si>
    <t>PARTIC. DEL FONDO COMUN MUNICIPAL - Art. 38 D.L. Nº 3.063, de 1979</t>
  </si>
  <si>
    <t>SSS.08.03.001.000.000</t>
  </si>
  <si>
    <t>Participación Anual</t>
  </si>
  <si>
    <t>SSS.08.03.002.000.000</t>
  </si>
  <si>
    <t>Compensaciones Fondo Común Municipal</t>
  </si>
  <si>
    <t>SSS.08.03.003.000.000</t>
  </si>
  <si>
    <t>Aportes Extraordinarios</t>
  </si>
  <si>
    <t>SSS.08.03.003.001.000</t>
  </si>
  <si>
    <t>Aporte Extraordinarios</t>
  </si>
  <si>
    <t>SSS.08.03.003.002.000</t>
  </si>
  <si>
    <t>Anticipos de Aportes del Fondo Común Municipal por Leyes Especiales</t>
  </si>
  <si>
    <t>SSS.08.04.000.000.000</t>
  </si>
  <si>
    <t>FONDOS DE TERCEROS</t>
  </si>
  <si>
    <t>SSS.08.04.001.000.000</t>
  </si>
  <si>
    <t>Arancel al Registro de Multas de Tránsito No Pagadas</t>
  </si>
  <si>
    <t>SSS.08.04.003.000.000</t>
  </si>
  <si>
    <t>Cobros Judiciales a Favor de Empresas Concesionarias</t>
  </si>
  <si>
    <t>SSS.08.04.999.000.000</t>
  </si>
  <si>
    <t>Otros Fondos de Terceros</t>
  </si>
  <si>
    <t>SSS.08.99.000.000.000</t>
  </si>
  <si>
    <t>OTROS</t>
  </si>
  <si>
    <t>SSS.08.99.001.000.000</t>
  </si>
  <si>
    <t>Devoluc. y Reintegros no Provenientes de Impuestos</t>
  </si>
  <si>
    <t>SSS.08.99.201.000.000</t>
  </si>
  <si>
    <t>Ingresos por Cobro de Pagos en Exceso</t>
  </si>
  <si>
    <t>Creada con Oficio E381851/2023 de fecha 17 de Agosto de 2023.</t>
  </si>
  <si>
    <t>SSS.08.99.202.000.000</t>
  </si>
  <si>
    <t>Ingresos por Cobro de Pagos Duplicados</t>
  </si>
  <si>
    <t>SSS.08.99.999.000.000</t>
  </si>
  <si>
    <t>SSS.10.00.000.000.000</t>
  </si>
  <si>
    <t>CxC  VENTA DE ACTIVOS NO FINANCIEROS</t>
  </si>
  <si>
    <t>SSS.10.01.000.000.000</t>
  </si>
  <si>
    <t>TERRENOS</t>
  </si>
  <si>
    <t>SSS.10.02.000.000.000</t>
  </si>
  <si>
    <t>EDIFICIOS</t>
  </si>
  <si>
    <t>SSS.10.03.000.000.000</t>
  </si>
  <si>
    <t>VEHICULOS</t>
  </si>
  <si>
    <t>SSS.10.04.000.000.000</t>
  </si>
  <si>
    <t>MOBILIARIO Y OTROS</t>
  </si>
  <si>
    <t>SSS.10.05.000.000.000</t>
  </si>
  <si>
    <t>MAQUINAS Y EQUIPOS</t>
  </si>
  <si>
    <t>SSS.10.06.000.000.000</t>
  </si>
  <si>
    <t>EQUIPOS INFORMATICOS</t>
  </si>
  <si>
    <t>SSS.10.07.000.000.000</t>
  </si>
  <si>
    <t>PROGRAMAS INFORMATICOS</t>
  </si>
  <si>
    <t>SSS.10.99.000.000.000</t>
  </si>
  <si>
    <t>OTROS ACTIVOS NO FINANCIEROS</t>
  </si>
  <si>
    <t>SSS.11.00.000.000.000</t>
  </si>
  <si>
    <t>CxC VENTA DE ACTIVOS FINANCIEROS</t>
  </si>
  <si>
    <t>SSS.11.01.000.000.000</t>
  </si>
  <si>
    <t>VENTA  O RESCATE DE TITULOS Y VALORES</t>
  </si>
  <si>
    <t>SSS.11.01.001.000.000</t>
  </si>
  <si>
    <t>Depósitos a Plazo</t>
  </si>
  <si>
    <t>SSS.11.01.003.000.000</t>
  </si>
  <si>
    <t>Cuotas de Fondos Mutuos</t>
  </si>
  <si>
    <t>SSS.11.01.999.000.000</t>
  </si>
  <si>
    <t>SSS.11.02.000.000.000</t>
  </si>
  <si>
    <t>VENTA DE ACCIONES Y PARTICIPACIONES DE CAPITAL</t>
  </si>
  <si>
    <t>SSS.11.99.000.000.000</t>
  </si>
  <si>
    <t>OTROS ACTIVOS FINANCIEROS</t>
  </si>
  <si>
    <t>SSS.12.00.000.000.000</t>
  </si>
  <si>
    <t>CxC RECUPERACION DE PRESTAMOS</t>
  </si>
  <si>
    <t>SSS.12.06.000.000.000</t>
  </si>
  <si>
    <t>POR ANTICIPOS A CONTRATISTAS</t>
  </si>
  <si>
    <t>SSS.12.09.000.000.000</t>
  </si>
  <si>
    <t>POR VENTAS A PLAZO</t>
  </si>
  <si>
    <t>SSS.12.10.000.000.000</t>
  </si>
  <si>
    <t>INGRESOS POR PERCIBIR</t>
  </si>
  <si>
    <t>SSS.13.00.000.000.000</t>
  </si>
  <si>
    <t>CxC TRANSFERENCIAS PARA GASTOS DE CAPITAL</t>
  </si>
  <si>
    <t>SSS.13.01.000.000.000</t>
  </si>
  <si>
    <t>SSS.13.01.001.000.000</t>
  </si>
  <si>
    <t>De la Comunidad - Programa Pavimentos Participativos</t>
  </si>
  <si>
    <t>SSS.13.01.999.000.000</t>
  </si>
  <si>
    <t>SSS.13.03.000.000.000</t>
  </si>
  <si>
    <t>SSS.13.03.002.000.000</t>
  </si>
  <si>
    <t>SSS.13.03.002.001.000</t>
  </si>
  <si>
    <t>Programa Mejoramiento Urbano y Equipamiento Comunal (PMU)</t>
  </si>
  <si>
    <t>SSS.13.03.002.002.000</t>
  </si>
  <si>
    <t>Programa Mejoramiento de Barrios (PMB)</t>
  </si>
  <si>
    <t>SSS.13.03.002.999.000</t>
  </si>
  <si>
    <t>Otras Transferencias para Gastos de Capital de la SUBDERE</t>
  </si>
  <si>
    <t>SSS.13.03.004.000.000</t>
  </si>
  <si>
    <t>SSS.13.03.004.002.000</t>
  </si>
  <si>
    <t>Otros Aportes</t>
  </si>
  <si>
    <t>SSS.13.03.005.000.000</t>
  </si>
  <si>
    <t>SSS.13.03.005.001.000</t>
  </si>
  <si>
    <t>Patentes Mineras Ley Nº 19.143</t>
  </si>
  <si>
    <t>SSS.13.03.005.002.000</t>
  </si>
  <si>
    <t>Casinos de Juegos Ley Nº 19.995</t>
  </si>
  <si>
    <t>SSS.13.03.005.003.000</t>
  </si>
  <si>
    <t>Patentes Geotermicas Ley N 19.657</t>
  </si>
  <si>
    <t>SSS.13.03.005.999.000</t>
  </si>
  <si>
    <t>Otras Transferencias para Gastos de Capital del Tesoro Público</t>
  </si>
  <si>
    <t>SSS.13.03.006.000.000</t>
  </si>
  <si>
    <t>SSS.13.03.006.001.000</t>
  </si>
  <si>
    <t>Convenio para Construccion, Adecuacion y Habilitacion de Espacios Deportivos</t>
  </si>
  <si>
    <t>SSS.13.03.007.000.000</t>
  </si>
  <si>
    <t>SSS.13.03.007.001.000</t>
  </si>
  <si>
    <t>Mejoramiento de Infraestructura Escolar Pública</t>
  </si>
  <si>
    <t>SSS.13.03.007.999.000</t>
  </si>
  <si>
    <t>SSS.13.03.008.000.000</t>
  </si>
  <si>
    <t>Creada con Oficio C.G.R N°Nº  E452289 / 2024 de fecha 14 de Febrero de 2024</t>
  </si>
  <si>
    <t>SSS.13.03.008.001.000</t>
  </si>
  <si>
    <t>Fondo Nacional de Desarrollo Regional (FNDR)</t>
  </si>
  <si>
    <t>SSS.13.03.008.002.000</t>
  </si>
  <si>
    <t>Fondo Regional de Iniciativa Regional (FRIL)</t>
  </si>
  <si>
    <t>SSS.13.03.008.999.000</t>
  </si>
  <si>
    <t>SSS.13.03.099.000.000</t>
  </si>
  <si>
    <t>SSS.13.04.000.000.000</t>
  </si>
  <si>
    <t>DE EMPRESAS PÚBLICAS NO FINANCIERAS</t>
  </si>
  <si>
    <t>SSS.13.04.001.000.000</t>
  </si>
  <si>
    <t>De Zona Franca de Iquique S.A.</t>
  </si>
  <si>
    <t>SSS.13.06.000.000.000</t>
  </si>
  <si>
    <t>SSS.13.06.001.000.000</t>
  </si>
  <si>
    <t>Donación de Gobierno Extranjero</t>
  </si>
  <si>
    <t>SSS.14.00.000.000.000</t>
  </si>
  <si>
    <t>CxC ENDEUDAMIENTO</t>
  </si>
  <si>
    <t>SSS.14.01.000.000.000</t>
  </si>
  <si>
    <t>ENDEUDAMIENTO INTERNO</t>
  </si>
  <si>
    <t>SSS.14.01.002.000.000</t>
  </si>
  <si>
    <t>Empréstitos</t>
  </si>
  <si>
    <t>SSS.14.01.003.000.000</t>
  </si>
  <si>
    <t>Créditos de Proveedores</t>
  </si>
  <si>
    <t>SSS.15.00.000.000.000</t>
  </si>
  <si>
    <t>SALDO INICIAL DE CAJA</t>
  </si>
  <si>
    <t>Verificación TOTAL INGRESOS MUNICIPALES: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</si>
</sst>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omic Sans MS"/>
    </font>
    <font>
      <b/>
      <sz val="10"/>
      <color theme="1"/>
      <name val="Comic Sans MS"/>
    </font>
    <font>
      <b/>
      <sz val="9"/>
      <color theme="1"/>
      <name val="Comic Sans MS"/>
    </font>
    <font>
      <b/>
      <sz val="9"/>
      <color rgb="FF008000"/>
      <name val="Comic Sans MS"/>
    </font>
    <font>
      <sz val="10"/>
      <color theme="1"/>
      <name val="Comic Sans MS"/>
    </font>
    <font>
      <sz val="9"/>
      <color theme="1"/>
      <name val="Comic Sans MS"/>
    </font>
    <font>
      <b/>
      <sz val="10"/>
      <color rgb="FFFF0000"/>
      <name val="Calibri"/>
    </font>
    <font>
      <b/>
      <sz val="11"/>
      <color rgb="FFFF0000"/>
      <name val="Calibri"/>
    </font>
    <font>
      <b/>
      <sz val="9"/>
      <color rgb="FFFF0000"/>
      <name val="Comic Sans MS"/>
    </font>
    <font>
      <sz val="9"/>
      <color rgb="FF0066CC"/>
      <name val="Comic Sans MS"/>
    </font>
    <font>
      <b/>
      <sz val="10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FF6600"/>
        <bgColor rgb="FFFF66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wrapText="1"/>
    </xf>
    <xf numFmtId="3" fontId="3" fillId="3" borderId="1" xfId="0" applyNumberFormat="1" applyFont="1" applyFill="1" applyBorder="1" applyAlignment="1"/>
    <xf numFmtId="0" fontId="4" fillId="0" borderId="1" xfId="0" applyFont="1" applyBorder="1" applyAlignment="1"/>
    <xf numFmtId="0" fontId="5" fillId="0" borderId="0" xfId="0" applyFont="1" applyAlignment="1"/>
    <xf numFmtId="0" fontId="3" fillId="4" borderId="1" xfId="0" applyFont="1" applyFill="1" applyBorder="1" applyAlignment="1"/>
    <xf numFmtId="0" fontId="3" fillId="4" borderId="1" xfId="0" applyFont="1" applyFill="1" applyBorder="1" applyAlignment="1">
      <alignment wrapText="1"/>
    </xf>
    <xf numFmtId="3" fontId="3" fillId="4" borderId="1" xfId="0" applyNumberFormat="1" applyFont="1" applyFill="1" applyBorder="1" applyAlignment="1"/>
    <xf numFmtId="0" fontId="3" fillId="0" borderId="0" xfId="0" applyFont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wrapText="1"/>
    </xf>
    <xf numFmtId="3" fontId="6" fillId="5" borderId="1" xfId="0" applyNumberFormat="1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/>
    <xf numFmtId="3" fontId="3" fillId="0" borderId="1" xfId="0" applyNumberFormat="1" applyFont="1" applyBorder="1" applyAlignment="1"/>
    <xf numFmtId="0" fontId="6" fillId="0" borderId="0" xfId="0" applyFont="1" applyAlignment="1"/>
    <xf numFmtId="3" fontId="6" fillId="0" borderId="1" xfId="0" applyNumberFormat="1" applyFont="1" applyBorder="1" applyAlignment="1"/>
    <xf numFmtId="0" fontId="7" fillId="0" borderId="0" xfId="0" applyFont="1" applyAlignment="1"/>
    <xf numFmtId="3" fontId="6" fillId="0" borderId="2" xfId="0" applyNumberFormat="1" applyFont="1" applyBorder="1" applyAlignment="1"/>
    <xf numFmtId="0" fontId="8" fillId="4" borderId="3" xfId="0" applyFont="1" applyFill="1" applyBorder="1" applyAlignment="1"/>
    <xf numFmtId="3" fontId="3" fillId="5" borderId="1" xfId="0" applyNumberFormat="1" applyFont="1" applyFill="1" applyBorder="1" applyAlignment="1"/>
    <xf numFmtId="0" fontId="9" fillId="0" borderId="0" xfId="0" applyFont="1" applyAlignment="1"/>
    <xf numFmtId="0" fontId="3" fillId="0" borderId="4" xfId="0" applyFont="1" applyBorder="1" applyAlignment="1"/>
    <xf numFmtId="3" fontId="6" fillId="6" borderId="1" xfId="0" applyNumberFormat="1" applyFont="1" applyFill="1" applyBorder="1" applyAlignment="1"/>
    <xf numFmtId="0" fontId="6" fillId="7" borderId="1" xfId="0" applyFont="1" applyFill="1" applyBorder="1" applyAlignment="1"/>
    <xf numFmtId="0" fontId="6" fillId="7" borderId="1" xfId="0" applyFont="1" applyFill="1" applyBorder="1" applyAlignment="1">
      <alignment wrapText="1"/>
    </xf>
    <xf numFmtId="3" fontId="10" fillId="7" borderId="1" xfId="0" applyNumberFormat="1" applyFont="1" applyFill="1" applyBorder="1" applyAlignment="1"/>
    <xf numFmtId="3" fontId="3" fillId="8" borderId="1" xfId="0" applyNumberFormat="1" applyFont="1" applyFill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3" fontId="10" fillId="0" borderId="1" xfId="0" applyNumberFormat="1" applyFont="1" applyBorder="1" applyAlignment="1"/>
    <xf numFmtId="0" fontId="8" fillId="0" borderId="1" xfId="0" applyFont="1" applyBorder="1" applyAlignment="1"/>
    <xf numFmtId="0" fontId="11" fillId="0" borderId="1" xfId="0" applyFont="1" applyBorder="1" applyAlignment="1"/>
    <xf numFmtId="3" fontId="5" fillId="0" borderId="0" xfId="0" applyNumberFormat="1" applyFont="1" applyAlignment="1"/>
    <xf numFmtId="0" fontId="2" fillId="0" borderId="0" xfId="0" applyFont="1" applyAlignment="1">
      <alignment horizontal="right"/>
    </xf>
    <xf numFmtId="3" fontId="2" fillId="7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D177" sqref="D177"/>
    </sheetView>
  </sheetViews>
  <sheetFormatPr baseColWidth="10" defaultColWidth="14.42578125" defaultRowHeight="15" customHeight="1" x14ac:dyDescent="0.25"/>
  <cols>
    <col min="1" max="1" width="23.85546875" customWidth="1"/>
    <col min="2" max="2" width="44.5703125" customWidth="1"/>
    <col min="3" max="3" width="18.5703125" customWidth="1"/>
    <col min="4" max="4" width="15" customWidth="1"/>
    <col min="5" max="5" width="15.140625" customWidth="1"/>
    <col min="6" max="6" width="17" customWidth="1"/>
    <col min="7" max="14" width="11.42578125" customWidth="1"/>
    <col min="15" max="26" width="10" customWidth="1"/>
  </cols>
  <sheetData>
    <row r="1" spans="1:26" ht="7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7.75" customHeight="1" x14ac:dyDescent="0.3">
      <c r="A2" s="4" t="s">
        <v>6</v>
      </c>
      <c r="B2" s="5" t="s">
        <v>7</v>
      </c>
      <c r="C2" s="6">
        <f t="shared" ref="C2:F2" si="0">SUM(C3+C20+C26+C27)</f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7" t="s">
        <v>8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x14ac:dyDescent="0.3">
      <c r="A3" s="9" t="s">
        <v>9</v>
      </c>
      <c r="B3" s="10" t="s">
        <v>10</v>
      </c>
      <c r="C3" s="11">
        <f t="shared" ref="C3:F3" si="1">SUM(C4+C7+C11+C17+C19)</f>
        <v>0</v>
      </c>
      <c r="D3" s="11">
        <f t="shared" si="1"/>
        <v>0</v>
      </c>
      <c r="E3" s="11">
        <f t="shared" si="1"/>
        <v>0</v>
      </c>
      <c r="F3" s="11">
        <f t="shared" si="1"/>
        <v>0</v>
      </c>
      <c r="G3" s="1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x14ac:dyDescent="0.3">
      <c r="A4" s="13" t="s">
        <v>11</v>
      </c>
      <c r="B4" s="14" t="s">
        <v>12</v>
      </c>
      <c r="C4" s="15">
        <f t="shared" ref="C4:F4" si="2">SUM(C5+C6)</f>
        <v>0</v>
      </c>
      <c r="D4" s="15">
        <f t="shared" si="2"/>
        <v>0</v>
      </c>
      <c r="E4" s="15">
        <f t="shared" si="2"/>
        <v>0</v>
      </c>
      <c r="F4" s="15">
        <f t="shared" si="2"/>
        <v>0</v>
      </c>
      <c r="G4" s="12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x14ac:dyDescent="0.3">
      <c r="A5" s="16" t="s">
        <v>13</v>
      </c>
      <c r="B5" s="17" t="s">
        <v>14</v>
      </c>
      <c r="C5" s="18"/>
      <c r="D5" s="18"/>
      <c r="E5" s="18"/>
      <c r="F5" s="18"/>
      <c r="G5" s="12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x14ac:dyDescent="0.3">
      <c r="A6" s="16" t="s">
        <v>15</v>
      </c>
      <c r="B6" s="17" t="s">
        <v>16</v>
      </c>
      <c r="C6" s="18"/>
      <c r="D6" s="18"/>
      <c r="E6" s="18"/>
      <c r="F6" s="18"/>
      <c r="G6" s="1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3">
      <c r="A7" s="13" t="s">
        <v>17</v>
      </c>
      <c r="B7" s="14" t="s">
        <v>18</v>
      </c>
      <c r="C7" s="15">
        <f t="shared" ref="C7:F7" si="3">SUM(C8+C9+C10)</f>
        <v>0</v>
      </c>
      <c r="D7" s="15">
        <f t="shared" si="3"/>
        <v>0</v>
      </c>
      <c r="E7" s="15">
        <f t="shared" si="3"/>
        <v>0</v>
      </c>
      <c r="F7" s="15">
        <f t="shared" si="3"/>
        <v>0</v>
      </c>
      <c r="G7" s="1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3">
      <c r="A8" s="16" t="s">
        <v>19</v>
      </c>
      <c r="B8" s="17" t="s">
        <v>20</v>
      </c>
      <c r="C8" s="18"/>
      <c r="D8" s="18"/>
      <c r="E8" s="18"/>
      <c r="F8" s="18"/>
      <c r="G8" s="12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x14ac:dyDescent="0.3">
      <c r="A9" s="16" t="s">
        <v>21</v>
      </c>
      <c r="B9" s="17" t="s">
        <v>22</v>
      </c>
      <c r="C9" s="18"/>
      <c r="D9" s="18"/>
      <c r="E9" s="18"/>
      <c r="F9" s="18"/>
      <c r="G9" s="1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x14ac:dyDescent="0.3">
      <c r="A10" s="16" t="s">
        <v>23</v>
      </c>
      <c r="B10" s="17" t="s">
        <v>24</v>
      </c>
      <c r="C10" s="18"/>
      <c r="D10" s="18"/>
      <c r="E10" s="18"/>
      <c r="F10" s="18"/>
      <c r="G10" s="1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x14ac:dyDescent="0.3">
      <c r="A11" s="13" t="s">
        <v>25</v>
      </c>
      <c r="B11" s="14" t="s">
        <v>26</v>
      </c>
      <c r="C11" s="15">
        <f t="shared" ref="C11:F11" si="4">SUM(C12+C13+C14+C15+C16)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x14ac:dyDescent="0.3">
      <c r="A12" s="16" t="s">
        <v>27</v>
      </c>
      <c r="B12" s="17" t="s">
        <v>28</v>
      </c>
      <c r="C12" s="18"/>
      <c r="D12" s="18"/>
      <c r="E12" s="18"/>
      <c r="F12" s="18"/>
      <c r="G12" s="1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3">
      <c r="A13" s="16" t="s">
        <v>29</v>
      </c>
      <c r="B13" s="17" t="s">
        <v>30</v>
      </c>
      <c r="C13" s="18"/>
      <c r="D13" s="18"/>
      <c r="E13" s="18"/>
      <c r="F13" s="18"/>
      <c r="G13" s="1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x14ac:dyDescent="0.3">
      <c r="A14" s="16" t="s">
        <v>31</v>
      </c>
      <c r="B14" s="17" t="s">
        <v>32</v>
      </c>
      <c r="C14" s="18"/>
      <c r="D14" s="18"/>
      <c r="E14" s="18"/>
      <c r="F14" s="18"/>
      <c r="G14" s="1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x14ac:dyDescent="0.3">
      <c r="A15" s="16" t="s">
        <v>33</v>
      </c>
      <c r="B15" s="17" t="s">
        <v>34</v>
      </c>
      <c r="C15" s="18"/>
      <c r="D15" s="18"/>
      <c r="E15" s="18"/>
      <c r="F15" s="18"/>
      <c r="G15" s="1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x14ac:dyDescent="0.3">
      <c r="A16" s="16" t="s">
        <v>35</v>
      </c>
      <c r="B16" s="17" t="s">
        <v>36</v>
      </c>
      <c r="C16" s="18"/>
      <c r="D16" s="18"/>
      <c r="E16" s="18"/>
      <c r="F16" s="18"/>
      <c r="G16" s="12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x14ac:dyDescent="0.3">
      <c r="A17" s="13" t="s">
        <v>37</v>
      </c>
      <c r="B17" s="14" t="s">
        <v>38</v>
      </c>
      <c r="C17" s="15">
        <f t="shared" ref="C17:F17" si="5">SUM(C18)</f>
        <v>0</v>
      </c>
      <c r="D17" s="15">
        <f t="shared" si="5"/>
        <v>0</v>
      </c>
      <c r="E17" s="15">
        <f t="shared" si="5"/>
        <v>0</v>
      </c>
      <c r="F17" s="15">
        <f t="shared" si="5"/>
        <v>0</v>
      </c>
      <c r="G17" s="12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x14ac:dyDescent="0.3">
      <c r="A18" s="16" t="s">
        <v>39</v>
      </c>
      <c r="B18" s="17" t="s">
        <v>40</v>
      </c>
      <c r="C18" s="18"/>
      <c r="D18" s="18"/>
      <c r="E18" s="18"/>
      <c r="F18" s="18"/>
      <c r="G18" s="1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x14ac:dyDescent="0.3">
      <c r="A19" s="13" t="s">
        <v>41</v>
      </c>
      <c r="B19" s="14" t="s">
        <v>42</v>
      </c>
      <c r="C19" s="18"/>
      <c r="D19" s="18"/>
      <c r="E19" s="18"/>
      <c r="F19" s="18"/>
      <c r="G19" s="12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x14ac:dyDescent="0.3">
      <c r="A20" s="9" t="s">
        <v>43</v>
      </c>
      <c r="B20" s="10" t="s">
        <v>44</v>
      </c>
      <c r="C20" s="11">
        <f t="shared" ref="C20:F20" si="6">SUM(C21+C24+C25)</f>
        <v>0</v>
      </c>
      <c r="D20" s="11">
        <f t="shared" si="6"/>
        <v>0</v>
      </c>
      <c r="E20" s="11">
        <f t="shared" si="6"/>
        <v>0</v>
      </c>
      <c r="F20" s="11">
        <f t="shared" si="6"/>
        <v>0</v>
      </c>
      <c r="G20" s="12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">
      <c r="A21" s="13" t="s">
        <v>45</v>
      </c>
      <c r="B21" s="14" t="s">
        <v>46</v>
      </c>
      <c r="C21" s="15">
        <f t="shared" ref="C21:F21" si="7">SUM(C22+C23)</f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">
      <c r="A22" s="16" t="s">
        <v>47</v>
      </c>
      <c r="B22" s="17" t="s">
        <v>14</v>
      </c>
      <c r="C22" s="18"/>
      <c r="D22" s="18"/>
      <c r="E22" s="18"/>
      <c r="F22" s="18"/>
      <c r="G22" s="12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">
      <c r="A23" s="16" t="s">
        <v>48</v>
      </c>
      <c r="B23" s="17" t="s">
        <v>16</v>
      </c>
      <c r="C23" s="18"/>
      <c r="D23" s="18"/>
      <c r="E23" s="18"/>
      <c r="F23" s="18"/>
      <c r="G23" s="12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">
      <c r="A24" s="13" t="s">
        <v>49</v>
      </c>
      <c r="B24" s="14" t="s">
        <v>50</v>
      </c>
      <c r="C24" s="18"/>
      <c r="D24" s="18"/>
      <c r="E24" s="18"/>
      <c r="F24" s="18"/>
      <c r="G24" s="12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">
      <c r="A25" s="13" t="s">
        <v>51</v>
      </c>
      <c r="B25" s="14" t="s">
        <v>36</v>
      </c>
      <c r="C25" s="18"/>
      <c r="D25" s="18"/>
      <c r="E25" s="18"/>
      <c r="F25" s="18"/>
      <c r="G25" s="12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7.75" customHeight="1" x14ac:dyDescent="0.3">
      <c r="A26" s="9" t="s">
        <v>52</v>
      </c>
      <c r="B26" s="10" t="s">
        <v>53</v>
      </c>
      <c r="C26" s="19"/>
      <c r="D26" s="19"/>
      <c r="E26" s="19"/>
      <c r="F26" s="19"/>
      <c r="G26" s="12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">
      <c r="A27" s="9" t="s">
        <v>54</v>
      </c>
      <c r="B27" s="10" t="s">
        <v>55</v>
      </c>
      <c r="C27" s="19"/>
      <c r="D27" s="19"/>
      <c r="E27" s="19"/>
      <c r="F27" s="19"/>
      <c r="G27" s="12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">
      <c r="A28" s="4" t="s">
        <v>56</v>
      </c>
      <c r="B28" s="5" t="s">
        <v>57</v>
      </c>
      <c r="C28" s="6">
        <f t="shared" ref="C28:F28" si="8">SUM(C29+C30+C62)</f>
        <v>1451070</v>
      </c>
      <c r="D28" s="6">
        <f t="shared" si="8"/>
        <v>1451070</v>
      </c>
      <c r="E28" s="6">
        <f t="shared" si="8"/>
        <v>566214</v>
      </c>
      <c r="F28" s="6">
        <f t="shared" si="8"/>
        <v>0</v>
      </c>
      <c r="G28" s="7" t="s">
        <v>8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">
      <c r="A29" s="9" t="s">
        <v>58</v>
      </c>
      <c r="B29" s="10" t="s">
        <v>59</v>
      </c>
      <c r="C29" s="19"/>
      <c r="D29" s="19"/>
      <c r="E29" s="19"/>
      <c r="F29" s="19"/>
      <c r="G29" s="12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">
      <c r="A30" s="9" t="s">
        <v>60</v>
      </c>
      <c r="B30" s="10" t="s">
        <v>61</v>
      </c>
      <c r="C30" s="11">
        <f t="shared" ref="C30:F30" si="9">SUM(C31+C34+C40+C42+C44+C48+C59+C60+C61+C56+C52)</f>
        <v>1451070</v>
      </c>
      <c r="D30" s="11">
        <f t="shared" si="9"/>
        <v>1451070</v>
      </c>
      <c r="E30" s="11">
        <f t="shared" si="9"/>
        <v>566214</v>
      </c>
      <c r="F30" s="11">
        <f t="shared" si="9"/>
        <v>0</v>
      </c>
      <c r="G30" s="12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7.75" customHeight="1" x14ac:dyDescent="0.3">
      <c r="A31" s="13" t="s">
        <v>62</v>
      </c>
      <c r="B31" s="14" t="s">
        <v>63</v>
      </c>
      <c r="C31" s="15">
        <f t="shared" ref="C31:F31" si="10">SUM(C32+C33)</f>
        <v>0</v>
      </c>
      <c r="D31" s="15">
        <f t="shared" si="10"/>
        <v>0</v>
      </c>
      <c r="E31" s="15">
        <f t="shared" si="10"/>
        <v>0</v>
      </c>
      <c r="F31" s="15">
        <f t="shared" si="10"/>
        <v>0</v>
      </c>
      <c r="G31" s="1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">
      <c r="A32" s="16" t="s">
        <v>64</v>
      </c>
      <c r="B32" s="17" t="s">
        <v>65</v>
      </c>
      <c r="C32" s="18"/>
      <c r="D32" s="18"/>
      <c r="E32" s="18"/>
      <c r="F32" s="18"/>
      <c r="G32" s="1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">
      <c r="A33" s="16" t="s">
        <v>66</v>
      </c>
      <c r="B33" s="17" t="s">
        <v>67</v>
      </c>
      <c r="C33" s="18"/>
      <c r="D33" s="18"/>
      <c r="E33" s="18"/>
      <c r="F33" s="18"/>
      <c r="G33" s="12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">
      <c r="A34" s="13" t="s">
        <v>68</v>
      </c>
      <c r="B34" s="14" t="s">
        <v>69</v>
      </c>
      <c r="C34" s="15">
        <f t="shared" ref="C34:F34" si="11">C35+C36+C37+C38+C39</f>
        <v>0</v>
      </c>
      <c r="D34" s="15">
        <f t="shared" si="11"/>
        <v>0</v>
      </c>
      <c r="E34" s="15">
        <f t="shared" si="11"/>
        <v>0</v>
      </c>
      <c r="F34" s="15">
        <f t="shared" si="11"/>
        <v>0</v>
      </c>
      <c r="G34" s="12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">
      <c r="A35" s="16" t="s">
        <v>70</v>
      </c>
      <c r="B35" s="17" t="s">
        <v>71</v>
      </c>
      <c r="C35" s="18"/>
      <c r="D35" s="18"/>
      <c r="E35" s="18"/>
      <c r="F35" s="18"/>
      <c r="G35" s="1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8.5" customHeight="1" x14ac:dyDescent="0.3">
      <c r="A36" s="16" t="s">
        <v>72</v>
      </c>
      <c r="B36" s="17" t="s">
        <v>73</v>
      </c>
      <c r="C36" s="18"/>
      <c r="D36" s="18"/>
      <c r="E36" s="18"/>
      <c r="F36" s="18"/>
      <c r="G36" s="1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">
      <c r="A37" s="16" t="s">
        <v>74</v>
      </c>
      <c r="B37" s="17" t="s">
        <v>75</v>
      </c>
      <c r="C37" s="18"/>
      <c r="D37" s="18"/>
      <c r="E37" s="18"/>
      <c r="F37" s="18"/>
      <c r="G37" s="20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">
      <c r="A38" s="16" t="s">
        <v>76</v>
      </c>
      <c r="B38" s="17" t="s">
        <v>77</v>
      </c>
      <c r="C38" s="18"/>
      <c r="D38" s="18"/>
      <c r="E38" s="18"/>
      <c r="F38" s="18"/>
      <c r="G38" s="12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">
      <c r="A39" s="16" t="s">
        <v>78</v>
      </c>
      <c r="B39" s="17" t="s">
        <v>36</v>
      </c>
      <c r="C39" s="18"/>
      <c r="D39" s="18"/>
      <c r="E39" s="18"/>
      <c r="F39" s="18"/>
      <c r="G39" s="1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">
      <c r="A40" s="13" t="s">
        <v>79</v>
      </c>
      <c r="B40" s="14" t="s">
        <v>80</v>
      </c>
      <c r="C40" s="15">
        <f t="shared" ref="C40:F40" si="12">SUM(C41)</f>
        <v>0</v>
      </c>
      <c r="D40" s="15">
        <f t="shared" si="12"/>
        <v>0</v>
      </c>
      <c r="E40" s="15">
        <f t="shared" si="12"/>
        <v>0</v>
      </c>
      <c r="F40" s="15">
        <f t="shared" si="12"/>
        <v>0</v>
      </c>
      <c r="G40" s="1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">
      <c r="A41" s="16" t="s">
        <v>81</v>
      </c>
      <c r="B41" s="17" t="s">
        <v>82</v>
      </c>
      <c r="C41" s="18"/>
      <c r="D41" s="18"/>
      <c r="E41" s="18"/>
      <c r="F41" s="18"/>
      <c r="G41" s="1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">
      <c r="A42" s="13" t="s">
        <v>83</v>
      </c>
      <c r="B42" s="14" t="s">
        <v>84</v>
      </c>
      <c r="C42" s="15">
        <f t="shared" ref="C42:F42" si="13">SUM(C43)</f>
        <v>0</v>
      </c>
      <c r="D42" s="15">
        <f t="shared" si="13"/>
        <v>0</v>
      </c>
      <c r="E42" s="15">
        <f t="shared" si="13"/>
        <v>0</v>
      </c>
      <c r="F42" s="15">
        <f t="shared" si="13"/>
        <v>0</v>
      </c>
      <c r="G42" s="1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">
      <c r="A43" s="16" t="s">
        <v>85</v>
      </c>
      <c r="B43" s="17" t="s">
        <v>86</v>
      </c>
      <c r="C43" s="18"/>
      <c r="D43" s="18"/>
      <c r="E43" s="18"/>
      <c r="F43" s="18"/>
      <c r="G43" s="1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">
      <c r="A44" s="13" t="s">
        <v>87</v>
      </c>
      <c r="B44" s="14" t="s">
        <v>88</v>
      </c>
      <c r="C44" s="15">
        <f t="shared" ref="C44:F44" si="14">SUM(C45+C46+C47)</f>
        <v>1199070</v>
      </c>
      <c r="D44" s="15">
        <f t="shared" si="14"/>
        <v>1199070</v>
      </c>
      <c r="E44" s="15">
        <f t="shared" si="14"/>
        <v>524214</v>
      </c>
      <c r="F44" s="15">
        <f t="shared" si="14"/>
        <v>0</v>
      </c>
      <c r="G44" s="12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">
      <c r="A45" s="16" t="s">
        <v>89</v>
      </c>
      <c r="B45" s="17" t="s">
        <v>90</v>
      </c>
      <c r="C45" s="21">
        <v>724490</v>
      </c>
      <c r="D45" s="21">
        <v>724490</v>
      </c>
      <c r="E45" s="21">
        <v>110221</v>
      </c>
      <c r="F45" s="18"/>
      <c r="G45" s="12"/>
      <c r="H45" s="8">
        <v>622687860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">
      <c r="A46" s="16" t="s">
        <v>91</v>
      </c>
      <c r="B46" s="17" t="s">
        <v>92</v>
      </c>
      <c r="C46" s="21">
        <v>474580</v>
      </c>
      <c r="D46" s="21">
        <v>474580</v>
      </c>
      <c r="E46" s="21">
        <v>413993</v>
      </c>
      <c r="F46" s="18"/>
      <c r="G46" s="12"/>
      <c r="H46" s="8">
        <v>101802228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">
      <c r="A47" s="16" t="s">
        <v>93</v>
      </c>
      <c r="B47" s="17" t="s">
        <v>94</v>
      </c>
      <c r="C47" s="18"/>
      <c r="D47" s="18"/>
      <c r="E47" s="18"/>
      <c r="F47" s="18"/>
      <c r="G47" s="12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">
      <c r="A48" s="13" t="s">
        <v>95</v>
      </c>
      <c r="B48" s="14" t="s">
        <v>96</v>
      </c>
      <c r="C48" s="15">
        <f t="shared" ref="C48:F48" si="15">SUM(C49+C50+C51)</f>
        <v>0</v>
      </c>
      <c r="D48" s="15">
        <f t="shared" si="15"/>
        <v>0</v>
      </c>
      <c r="E48" s="15">
        <f t="shared" si="15"/>
        <v>0</v>
      </c>
      <c r="F48" s="15">
        <f t="shared" si="15"/>
        <v>0</v>
      </c>
      <c r="G48" s="12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">
      <c r="A49" s="16" t="s">
        <v>97</v>
      </c>
      <c r="B49" s="17" t="s">
        <v>98</v>
      </c>
      <c r="C49" s="18"/>
      <c r="D49" s="18"/>
      <c r="E49" s="18"/>
      <c r="F49" s="18"/>
      <c r="G49" s="12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">
      <c r="A50" s="16" t="s">
        <v>99</v>
      </c>
      <c r="B50" s="17" t="s">
        <v>100</v>
      </c>
      <c r="C50" s="18"/>
      <c r="D50" s="18"/>
      <c r="E50" s="18"/>
      <c r="F50" s="18"/>
      <c r="G50" s="1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">
      <c r="A51" s="16" t="s">
        <v>101</v>
      </c>
      <c r="B51" s="17" t="s">
        <v>102</v>
      </c>
      <c r="C51" s="18"/>
      <c r="D51" s="18"/>
      <c r="E51" s="18"/>
      <c r="F51" s="18"/>
      <c r="G51" s="12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">
      <c r="A52" s="13" t="s">
        <v>103</v>
      </c>
      <c r="B52" s="14" t="s">
        <v>104</v>
      </c>
      <c r="C52" s="15">
        <f t="shared" ref="C52:F52" si="16">SUM(C53:C55)</f>
        <v>0</v>
      </c>
      <c r="D52" s="15">
        <f t="shared" si="16"/>
        <v>0</v>
      </c>
      <c r="E52" s="15">
        <f t="shared" si="16"/>
        <v>0</v>
      </c>
      <c r="F52" s="15">
        <f t="shared" si="16"/>
        <v>0</v>
      </c>
      <c r="G52" s="22" t="s">
        <v>105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">
      <c r="A53" s="16" t="s">
        <v>106</v>
      </c>
      <c r="B53" s="17" t="s">
        <v>107</v>
      </c>
      <c r="C53" s="18"/>
      <c r="D53" s="18"/>
      <c r="E53" s="18"/>
      <c r="F53" s="23"/>
      <c r="G53" s="22" t="s">
        <v>105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">
      <c r="A54" s="16" t="s">
        <v>108</v>
      </c>
      <c r="B54" s="17" t="s">
        <v>109</v>
      </c>
      <c r="C54" s="18"/>
      <c r="D54" s="18"/>
      <c r="E54" s="18"/>
      <c r="F54" s="23"/>
      <c r="G54" s="22" t="s">
        <v>105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">
      <c r="A55" s="16" t="s">
        <v>110</v>
      </c>
      <c r="B55" s="17" t="s">
        <v>111</v>
      </c>
      <c r="C55" s="18"/>
      <c r="D55" s="18"/>
      <c r="E55" s="18"/>
      <c r="F55" s="23"/>
      <c r="G55" s="24" t="s">
        <v>112</v>
      </c>
      <c r="H55" s="22" t="s">
        <v>113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">
      <c r="A56" s="13" t="s">
        <v>114</v>
      </c>
      <c r="B56" s="14" t="s">
        <v>115</v>
      </c>
      <c r="C56" s="25">
        <f t="shared" ref="C56:F56" si="17">SUM(C57+C58)</f>
        <v>0</v>
      </c>
      <c r="D56" s="25">
        <f t="shared" si="17"/>
        <v>0</v>
      </c>
      <c r="E56" s="25">
        <f t="shared" si="17"/>
        <v>0</v>
      </c>
      <c r="F56" s="25">
        <f t="shared" si="17"/>
        <v>0</v>
      </c>
      <c r="G56" s="12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3">
      <c r="A57" s="16" t="s">
        <v>116</v>
      </c>
      <c r="B57" s="17" t="s">
        <v>117</v>
      </c>
      <c r="C57" s="18"/>
      <c r="D57" s="18"/>
      <c r="E57" s="18"/>
      <c r="F57" s="18"/>
      <c r="G57" s="12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">
      <c r="A58" s="16" t="s">
        <v>118</v>
      </c>
      <c r="B58" s="17" t="s">
        <v>36</v>
      </c>
      <c r="C58" s="18"/>
      <c r="D58" s="18"/>
      <c r="E58" s="18"/>
      <c r="F58" s="18"/>
      <c r="G58" s="12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">
      <c r="A59" s="13" t="s">
        <v>119</v>
      </c>
      <c r="B59" s="14" t="s">
        <v>120</v>
      </c>
      <c r="C59" s="18"/>
      <c r="D59" s="18"/>
      <c r="E59" s="18"/>
      <c r="F59" s="18"/>
      <c r="G59" s="12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">
      <c r="A60" s="13" t="s">
        <v>121</v>
      </c>
      <c r="B60" s="14" t="s">
        <v>122</v>
      </c>
      <c r="C60" s="18"/>
      <c r="D60" s="18"/>
      <c r="E60" s="18"/>
      <c r="F60" s="18"/>
      <c r="G60" s="12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6.25" customHeight="1" x14ac:dyDescent="0.3">
      <c r="A61" s="13" t="s">
        <v>123</v>
      </c>
      <c r="B61" s="14" t="s">
        <v>124</v>
      </c>
      <c r="C61" s="18">
        <v>252000</v>
      </c>
      <c r="D61" s="18">
        <v>252000</v>
      </c>
      <c r="E61" s="18">
        <v>42000</v>
      </c>
      <c r="F61" s="18"/>
      <c r="G61" s="12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">
      <c r="A62" s="9" t="s">
        <v>125</v>
      </c>
      <c r="B62" s="10" t="s">
        <v>126</v>
      </c>
      <c r="C62" s="11">
        <f t="shared" ref="C62:F62" si="18">C63</f>
        <v>0</v>
      </c>
      <c r="D62" s="11">
        <f t="shared" si="18"/>
        <v>0</v>
      </c>
      <c r="E62" s="11">
        <f t="shared" si="18"/>
        <v>0</v>
      </c>
      <c r="F62" s="11">
        <f t="shared" si="18"/>
        <v>0</v>
      </c>
      <c r="G62" s="26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">
      <c r="A63" s="13" t="s">
        <v>127</v>
      </c>
      <c r="B63" s="14" t="s">
        <v>128</v>
      </c>
      <c r="C63" s="19"/>
      <c r="D63" s="19"/>
      <c r="E63" s="19"/>
      <c r="F63" s="19"/>
      <c r="G63" s="27" t="s">
        <v>129</v>
      </c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">
      <c r="A64" s="4" t="s">
        <v>130</v>
      </c>
      <c r="B64" s="5" t="s">
        <v>131</v>
      </c>
      <c r="C64" s="6">
        <f t="shared" ref="C64:F64" si="19">SUM(C65+C66+C67+C68+C69)</f>
        <v>0</v>
      </c>
      <c r="D64" s="6">
        <f t="shared" si="19"/>
        <v>0</v>
      </c>
      <c r="E64" s="6">
        <f t="shared" si="19"/>
        <v>0</v>
      </c>
      <c r="F64" s="6">
        <f t="shared" si="19"/>
        <v>0</v>
      </c>
      <c r="G64" s="7" t="s">
        <v>8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">
      <c r="A65" s="9" t="s">
        <v>132</v>
      </c>
      <c r="B65" s="10" t="s">
        <v>133</v>
      </c>
      <c r="C65" s="19"/>
      <c r="D65" s="19"/>
      <c r="E65" s="19"/>
      <c r="F65" s="19"/>
      <c r="G65" s="12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">
      <c r="A66" s="9" t="s">
        <v>134</v>
      </c>
      <c r="B66" s="10" t="s">
        <v>135</v>
      </c>
      <c r="C66" s="19"/>
      <c r="D66" s="19"/>
      <c r="E66" s="19"/>
      <c r="F66" s="19"/>
      <c r="G66" s="12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">
      <c r="A67" s="9" t="s">
        <v>136</v>
      </c>
      <c r="B67" s="10" t="s">
        <v>137</v>
      </c>
      <c r="C67" s="19"/>
      <c r="D67" s="19"/>
      <c r="E67" s="19"/>
      <c r="F67" s="19"/>
      <c r="G67" s="12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">
      <c r="A68" s="9" t="s">
        <v>138</v>
      </c>
      <c r="B68" s="10" t="s">
        <v>139</v>
      </c>
      <c r="C68" s="19"/>
      <c r="D68" s="19"/>
      <c r="E68" s="19"/>
      <c r="F68" s="19"/>
      <c r="G68" s="12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">
      <c r="A69" s="9" t="s">
        <v>140</v>
      </c>
      <c r="B69" s="10" t="s">
        <v>141</v>
      </c>
      <c r="C69" s="19"/>
      <c r="D69" s="19"/>
      <c r="E69" s="19"/>
      <c r="F69" s="19"/>
      <c r="G69" s="12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3">
      <c r="A70" s="4" t="s">
        <v>142</v>
      </c>
      <c r="B70" s="5" t="s">
        <v>143</v>
      </c>
      <c r="C70" s="6">
        <f t="shared" ref="C70:F70" si="20">SUM(C71+C72)</f>
        <v>0</v>
      </c>
      <c r="D70" s="6">
        <f t="shared" si="20"/>
        <v>0</v>
      </c>
      <c r="E70" s="6">
        <f t="shared" si="20"/>
        <v>0</v>
      </c>
      <c r="F70" s="6">
        <f t="shared" si="20"/>
        <v>0</v>
      </c>
      <c r="G70" s="7" t="s">
        <v>8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3">
      <c r="A71" s="9" t="s">
        <v>144</v>
      </c>
      <c r="B71" s="10" t="s">
        <v>145</v>
      </c>
      <c r="C71" s="19"/>
      <c r="D71" s="19"/>
      <c r="E71" s="19"/>
      <c r="F71" s="19"/>
      <c r="G71" s="12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3">
      <c r="A72" s="9" t="s">
        <v>146</v>
      </c>
      <c r="B72" s="10" t="s">
        <v>147</v>
      </c>
      <c r="C72" s="19"/>
      <c r="D72" s="19"/>
      <c r="E72" s="19"/>
      <c r="F72" s="19"/>
      <c r="G72" s="12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">
      <c r="A73" s="4" t="s">
        <v>148</v>
      </c>
      <c r="B73" s="5" t="s">
        <v>149</v>
      </c>
      <c r="C73" s="6">
        <f t="shared" ref="C73:F73" si="21">SUM(C74+C77+C96+C102+C106)</f>
        <v>0</v>
      </c>
      <c r="D73" s="6">
        <f t="shared" si="21"/>
        <v>0</v>
      </c>
      <c r="E73" s="6">
        <f t="shared" si="21"/>
        <v>0</v>
      </c>
      <c r="F73" s="6">
        <f t="shared" si="21"/>
        <v>0</v>
      </c>
      <c r="G73" s="7" t="s">
        <v>8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7.75" customHeight="1" x14ac:dyDescent="0.3">
      <c r="A74" s="9" t="s">
        <v>150</v>
      </c>
      <c r="B74" s="10" t="s">
        <v>151</v>
      </c>
      <c r="C74" s="11">
        <f t="shared" ref="C74:F74" si="22">SUM(C75+C76)</f>
        <v>0</v>
      </c>
      <c r="D74" s="11">
        <f t="shared" si="22"/>
        <v>0</v>
      </c>
      <c r="E74" s="11">
        <f t="shared" si="22"/>
        <v>0</v>
      </c>
      <c r="F74" s="11">
        <f t="shared" si="22"/>
        <v>0</v>
      </c>
      <c r="G74" s="12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7.75" customHeight="1" x14ac:dyDescent="0.3">
      <c r="A75" s="13" t="s">
        <v>152</v>
      </c>
      <c r="B75" s="14" t="s">
        <v>153</v>
      </c>
      <c r="C75" s="18"/>
      <c r="D75" s="18"/>
      <c r="E75" s="18"/>
      <c r="F75" s="18"/>
      <c r="G75" s="12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7.75" customHeight="1" x14ac:dyDescent="0.3">
      <c r="A76" s="13" t="s">
        <v>154</v>
      </c>
      <c r="B76" s="14" t="s">
        <v>155</v>
      </c>
      <c r="C76" s="18"/>
      <c r="D76" s="18"/>
      <c r="E76" s="18"/>
      <c r="F76" s="18"/>
      <c r="G76" s="12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3">
      <c r="A77" s="9" t="s">
        <v>156</v>
      </c>
      <c r="B77" s="10" t="s">
        <v>157</v>
      </c>
      <c r="C77" s="11">
        <f t="shared" ref="C77:F77" si="23">SUM(C78+C84+C89+C90+C91+C92+C93+C94+C95)</f>
        <v>0</v>
      </c>
      <c r="D77" s="11">
        <f t="shared" si="23"/>
        <v>0</v>
      </c>
      <c r="E77" s="11">
        <f t="shared" si="23"/>
        <v>0</v>
      </c>
      <c r="F77" s="11">
        <f t="shared" si="23"/>
        <v>0</v>
      </c>
      <c r="G77" s="12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3">
      <c r="A78" s="13" t="s">
        <v>158</v>
      </c>
      <c r="B78" s="14" t="s">
        <v>159</v>
      </c>
      <c r="C78" s="28">
        <f t="shared" ref="C78:F78" si="24">C79+C80+C81+C82+C83</f>
        <v>0</v>
      </c>
      <c r="D78" s="28">
        <f t="shared" si="24"/>
        <v>0</v>
      </c>
      <c r="E78" s="28">
        <f t="shared" si="24"/>
        <v>0</v>
      </c>
      <c r="F78" s="28">
        <f t="shared" si="24"/>
        <v>0</v>
      </c>
      <c r="G78" s="12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">
      <c r="A79" s="29" t="s">
        <v>160</v>
      </c>
      <c r="B79" s="30" t="s">
        <v>161</v>
      </c>
      <c r="C79" s="31"/>
      <c r="D79" s="31"/>
      <c r="E79" s="31"/>
      <c r="F79" s="31"/>
      <c r="G79" s="12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8.5" customHeight="1" x14ac:dyDescent="0.3">
      <c r="A80" s="29" t="s">
        <v>162</v>
      </c>
      <c r="B80" s="30" t="s">
        <v>163</v>
      </c>
      <c r="C80" s="31"/>
      <c r="D80" s="31"/>
      <c r="E80" s="31"/>
      <c r="F80" s="31"/>
      <c r="G80" s="12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8.5" customHeight="1" x14ac:dyDescent="0.3">
      <c r="A81" s="29" t="s">
        <v>164</v>
      </c>
      <c r="B81" s="30" t="s">
        <v>165</v>
      </c>
      <c r="C81" s="31"/>
      <c r="D81" s="31"/>
      <c r="E81" s="31"/>
      <c r="F81" s="31"/>
      <c r="G81" s="12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8.5" customHeight="1" x14ac:dyDescent="0.3">
      <c r="A82" s="29" t="s">
        <v>166</v>
      </c>
      <c r="B82" s="30" t="s">
        <v>167</v>
      </c>
      <c r="C82" s="31"/>
      <c r="D82" s="31"/>
      <c r="E82" s="31"/>
      <c r="F82" s="31"/>
      <c r="G82" s="12" t="s">
        <v>129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3">
      <c r="A83" s="29" t="s">
        <v>168</v>
      </c>
      <c r="B83" s="30" t="s">
        <v>169</v>
      </c>
      <c r="C83" s="16"/>
      <c r="D83" s="16"/>
      <c r="E83" s="16"/>
      <c r="F83" s="16"/>
      <c r="G83" s="12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7.75" customHeight="1" x14ac:dyDescent="0.3">
      <c r="A84" s="13" t="s">
        <v>170</v>
      </c>
      <c r="B84" s="14" t="s">
        <v>171</v>
      </c>
      <c r="C84" s="32">
        <f t="shared" ref="C84:F84" si="25">C85+C86+C87+C88</f>
        <v>0</v>
      </c>
      <c r="D84" s="32">
        <f t="shared" si="25"/>
        <v>0</v>
      </c>
      <c r="E84" s="25">
        <f t="shared" si="25"/>
        <v>0</v>
      </c>
      <c r="F84" s="25">
        <f t="shared" si="25"/>
        <v>0</v>
      </c>
      <c r="G84" s="12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8.5" customHeight="1" x14ac:dyDescent="0.3">
      <c r="A85" s="29" t="s">
        <v>172</v>
      </c>
      <c r="B85" s="30" t="s">
        <v>173</v>
      </c>
      <c r="C85" s="31"/>
      <c r="D85" s="31"/>
      <c r="E85" s="31"/>
      <c r="F85" s="31"/>
      <c r="G85" s="12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8.5" customHeight="1" x14ac:dyDescent="0.3">
      <c r="A86" s="29" t="s">
        <v>174</v>
      </c>
      <c r="B86" s="30" t="s">
        <v>163</v>
      </c>
      <c r="C86" s="31"/>
      <c r="D86" s="31"/>
      <c r="E86" s="31"/>
      <c r="F86" s="31"/>
      <c r="G86" s="12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8.5" customHeight="1" x14ac:dyDescent="0.3">
      <c r="A87" s="29" t="s">
        <v>175</v>
      </c>
      <c r="B87" s="30" t="s">
        <v>176</v>
      </c>
      <c r="C87" s="31"/>
      <c r="D87" s="31"/>
      <c r="E87" s="31"/>
      <c r="F87" s="31"/>
      <c r="G87" s="12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3">
      <c r="A88" s="29" t="s">
        <v>177</v>
      </c>
      <c r="B88" s="30" t="s">
        <v>178</v>
      </c>
      <c r="C88" s="31"/>
      <c r="D88" s="31"/>
      <c r="E88" s="31"/>
      <c r="F88" s="31"/>
      <c r="G88" s="12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3">
      <c r="A89" s="13" t="s">
        <v>179</v>
      </c>
      <c r="B89" s="14" t="s">
        <v>180</v>
      </c>
      <c r="C89" s="18"/>
      <c r="D89" s="18"/>
      <c r="E89" s="18"/>
      <c r="F89" s="18"/>
      <c r="G89" s="12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7.75" customHeight="1" x14ac:dyDescent="0.3">
      <c r="A90" s="13" t="s">
        <v>181</v>
      </c>
      <c r="B90" s="14" t="s">
        <v>182</v>
      </c>
      <c r="C90" s="18"/>
      <c r="D90" s="18"/>
      <c r="E90" s="18"/>
      <c r="F90" s="18"/>
      <c r="G90" s="12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7.75" customHeight="1" x14ac:dyDescent="0.3">
      <c r="A91" s="13" t="s">
        <v>183</v>
      </c>
      <c r="B91" s="14" t="s">
        <v>184</v>
      </c>
      <c r="C91" s="18"/>
      <c r="D91" s="18"/>
      <c r="E91" s="18"/>
      <c r="F91" s="18"/>
      <c r="G91" s="12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7.75" customHeight="1" x14ac:dyDescent="0.3">
      <c r="A92" s="13" t="s">
        <v>185</v>
      </c>
      <c r="B92" s="14" t="s">
        <v>186</v>
      </c>
      <c r="C92" s="18"/>
      <c r="D92" s="18"/>
      <c r="E92" s="18"/>
      <c r="F92" s="18"/>
      <c r="G92" s="12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7.75" customHeight="1" x14ac:dyDescent="0.3">
      <c r="A93" s="13" t="s">
        <v>187</v>
      </c>
      <c r="B93" s="14" t="s">
        <v>188</v>
      </c>
      <c r="C93" s="18"/>
      <c r="D93" s="18"/>
      <c r="E93" s="18"/>
      <c r="F93" s="18"/>
      <c r="G93" s="12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">
      <c r="A94" s="13" t="s">
        <v>189</v>
      </c>
      <c r="B94" s="14" t="s">
        <v>190</v>
      </c>
      <c r="C94" s="18"/>
      <c r="D94" s="18"/>
      <c r="E94" s="18"/>
      <c r="F94" s="18"/>
      <c r="G94" s="7" t="s">
        <v>8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7.75" customHeight="1" x14ac:dyDescent="0.3">
      <c r="A95" s="13" t="s">
        <v>191</v>
      </c>
      <c r="B95" s="14" t="s">
        <v>192</v>
      </c>
      <c r="C95" s="16"/>
      <c r="D95" s="16"/>
      <c r="E95" s="16"/>
      <c r="F95" s="16"/>
      <c r="G95" s="12" t="s">
        <v>129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7.75" customHeight="1" x14ac:dyDescent="0.3">
      <c r="A96" s="9" t="s">
        <v>193</v>
      </c>
      <c r="B96" s="10" t="s">
        <v>194</v>
      </c>
      <c r="C96" s="11">
        <f t="shared" ref="C96:F96" si="26">SUM(C97+C98+C99)</f>
        <v>0</v>
      </c>
      <c r="D96" s="11">
        <f t="shared" si="26"/>
        <v>0</v>
      </c>
      <c r="E96" s="11">
        <f t="shared" si="26"/>
        <v>0</v>
      </c>
      <c r="F96" s="11">
        <f t="shared" si="26"/>
        <v>0</v>
      </c>
      <c r="G96" s="12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3">
      <c r="A97" s="13" t="s">
        <v>195</v>
      </c>
      <c r="B97" s="14" t="s">
        <v>196</v>
      </c>
      <c r="C97" s="18"/>
      <c r="D97" s="18"/>
      <c r="E97" s="18"/>
      <c r="F97" s="18"/>
      <c r="G97" s="12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">
      <c r="A98" s="13" t="s">
        <v>197</v>
      </c>
      <c r="B98" s="14" t="s">
        <v>198</v>
      </c>
      <c r="C98" s="18"/>
      <c r="D98" s="18"/>
      <c r="E98" s="18"/>
      <c r="F98" s="18"/>
      <c r="G98" s="12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3">
      <c r="A99" s="13" t="s">
        <v>199</v>
      </c>
      <c r="B99" s="14" t="s">
        <v>200</v>
      </c>
      <c r="C99" s="15">
        <f t="shared" ref="C99:F99" si="27">C100+C101</f>
        <v>0</v>
      </c>
      <c r="D99" s="15">
        <f t="shared" si="27"/>
        <v>0</v>
      </c>
      <c r="E99" s="15">
        <f t="shared" si="27"/>
        <v>0</v>
      </c>
      <c r="F99" s="15">
        <f t="shared" si="27"/>
        <v>0</v>
      </c>
      <c r="G99" s="12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3">
      <c r="A100" s="33" t="s">
        <v>201</v>
      </c>
      <c r="B100" s="34" t="s">
        <v>202</v>
      </c>
      <c r="C100" s="18"/>
      <c r="D100" s="18"/>
      <c r="E100" s="18"/>
      <c r="F100" s="18"/>
      <c r="G100" s="12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7.75" customHeight="1" x14ac:dyDescent="0.3">
      <c r="A101" s="33" t="s">
        <v>203</v>
      </c>
      <c r="B101" s="34" t="s">
        <v>204</v>
      </c>
      <c r="C101" s="18"/>
      <c r="D101" s="18"/>
      <c r="E101" s="18"/>
      <c r="F101" s="18"/>
      <c r="G101" s="12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">
      <c r="A102" s="9" t="s">
        <v>205</v>
      </c>
      <c r="B102" s="10" t="s">
        <v>206</v>
      </c>
      <c r="C102" s="11">
        <f t="shared" ref="C102:F102" si="28">SUM(C103+C104+C105)</f>
        <v>0</v>
      </c>
      <c r="D102" s="11">
        <f t="shared" si="28"/>
        <v>0</v>
      </c>
      <c r="E102" s="11">
        <f t="shared" si="28"/>
        <v>0</v>
      </c>
      <c r="F102" s="11">
        <f t="shared" si="28"/>
        <v>0</v>
      </c>
      <c r="G102" s="20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7.75" customHeight="1" x14ac:dyDescent="0.3">
      <c r="A103" s="13" t="s">
        <v>207</v>
      </c>
      <c r="B103" s="14" t="s">
        <v>208</v>
      </c>
      <c r="C103" s="18"/>
      <c r="D103" s="18"/>
      <c r="E103" s="18"/>
      <c r="F103" s="18"/>
      <c r="G103" s="12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7.75" customHeight="1" x14ac:dyDescent="0.3">
      <c r="A104" s="13" t="s">
        <v>209</v>
      </c>
      <c r="B104" s="14" t="s">
        <v>210</v>
      </c>
      <c r="C104" s="18"/>
      <c r="D104" s="18"/>
      <c r="E104" s="18"/>
      <c r="F104" s="18"/>
      <c r="G104" s="12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">
      <c r="A105" s="13" t="s">
        <v>211</v>
      </c>
      <c r="B105" s="14" t="s">
        <v>212</v>
      </c>
      <c r="C105" s="18"/>
      <c r="D105" s="18"/>
      <c r="E105" s="18"/>
      <c r="F105" s="18"/>
      <c r="G105" s="12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">
      <c r="A106" s="9" t="s">
        <v>213</v>
      </c>
      <c r="B106" s="10" t="s">
        <v>214</v>
      </c>
      <c r="C106" s="11">
        <f t="shared" ref="C106:F106" si="29">SUM(C107+C108+C109+C110)</f>
        <v>0</v>
      </c>
      <c r="D106" s="11">
        <f t="shared" si="29"/>
        <v>0</v>
      </c>
      <c r="E106" s="11">
        <f t="shared" si="29"/>
        <v>0</v>
      </c>
      <c r="F106" s="11">
        <f t="shared" si="29"/>
        <v>0</v>
      </c>
      <c r="G106" s="12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7.75" customHeight="1" x14ac:dyDescent="0.3">
      <c r="A107" s="13" t="s">
        <v>215</v>
      </c>
      <c r="B107" s="14" t="s">
        <v>216</v>
      </c>
      <c r="C107" s="18"/>
      <c r="D107" s="18"/>
      <c r="E107" s="18"/>
      <c r="F107" s="18"/>
      <c r="G107" s="12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">
      <c r="A108" s="13" t="s">
        <v>217</v>
      </c>
      <c r="B108" s="14" t="s">
        <v>218</v>
      </c>
      <c r="C108" s="18"/>
      <c r="D108" s="18"/>
      <c r="E108" s="18"/>
      <c r="F108" s="18"/>
      <c r="G108" s="12" t="s">
        <v>219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">
      <c r="A109" s="13" t="s">
        <v>220</v>
      </c>
      <c r="B109" s="14" t="s">
        <v>221</v>
      </c>
      <c r="C109" s="18"/>
      <c r="D109" s="18"/>
      <c r="E109" s="18"/>
      <c r="F109" s="18"/>
      <c r="G109" s="12" t="s">
        <v>219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">
      <c r="A110" s="13" t="s">
        <v>222</v>
      </c>
      <c r="B110" s="14" t="s">
        <v>36</v>
      </c>
      <c r="C110" s="18"/>
      <c r="D110" s="18"/>
      <c r="E110" s="18"/>
      <c r="F110" s="18"/>
      <c r="G110" s="12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">
      <c r="A111" s="4" t="s">
        <v>223</v>
      </c>
      <c r="B111" s="5" t="s">
        <v>224</v>
      </c>
      <c r="C111" s="6">
        <f t="shared" ref="C111:F111" si="30">SUM(C112+C113+C114+C115+C116+C117+C118+C119)</f>
        <v>0</v>
      </c>
      <c r="D111" s="6">
        <f t="shared" si="30"/>
        <v>0</v>
      </c>
      <c r="E111" s="6">
        <f t="shared" si="30"/>
        <v>0</v>
      </c>
      <c r="F111" s="6">
        <f t="shared" si="30"/>
        <v>0</v>
      </c>
      <c r="G111" s="7" t="s">
        <v>8</v>
      </c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">
      <c r="A112" s="9" t="s">
        <v>225</v>
      </c>
      <c r="B112" s="10" t="s">
        <v>226</v>
      </c>
      <c r="C112" s="19"/>
      <c r="D112" s="19"/>
      <c r="E112" s="19"/>
      <c r="F112" s="19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">
      <c r="A113" s="9" t="s">
        <v>227</v>
      </c>
      <c r="B113" s="10" t="s">
        <v>228</v>
      </c>
      <c r="C113" s="19"/>
      <c r="D113" s="19"/>
      <c r="E113" s="19"/>
      <c r="F113" s="19"/>
      <c r="G113" s="12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">
      <c r="A114" s="9" t="s">
        <v>229</v>
      </c>
      <c r="B114" s="10" t="s">
        <v>230</v>
      </c>
      <c r="C114" s="19"/>
      <c r="D114" s="19"/>
      <c r="E114" s="19"/>
      <c r="F114" s="19"/>
      <c r="G114" s="12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">
      <c r="A115" s="9" t="s">
        <v>231</v>
      </c>
      <c r="B115" s="10" t="s">
        <v>232</v>
      </c>
      <c r="C115" s="19"/>
      <c r="D115" s="19"/>
      <c r="E115" s="19"/>
      <c r="F115" s="19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">
      <c r="A116" s="9" t="s">
        <v>233</v>
      </c>
      <c r="B116" s="10" t="s">
        <v>234</v>
      </c>
      <c r="C116" s="19"/>
      <c r="D116" s="19"/>
      <c r="E116" s="19"/>
      <c r="F116" s="19"/>
      <c r="G116" s="12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">
      <c r="A117" s="9" t="s">
        <v>235</v>
      </c>
      <c r="B117" s="10" t="s">
        <v>236</v>
      </c>
      <c r="C117" s="19"/>
      <c r="D117" s="19"/>
      <c r="E117" s="19"/>
      <c r="F117" s="19"/>
      <c r="G117" s="12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">
      <c r="A118" s="9" t="s">
        <v>237</v>
      </c>
      <c r="B118" s="10" t="s">
        <v>238</v>
      </c>
      <c r="C118" s="19"/>
      <c r="D118" s="19"/>
      <c r="E118" s="19"/>
      <c r="F118" s="19"/>
      <c r="G118" s="12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3">
      <c r="A119" s="9" t="s">
        <v>239</v>
      </c>
      <c r="B119" s="10" t="s">
        <v>240</v>
      </c>
      <c r="C119" s="19"/>
      <c r="D119" s="19"/>
      <c r="E119" s="19"/>
      <c r="F119" s="19"/>
      <c r="G119" s="12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">
      <c r="A120" s="4" t="s">
        <v>241</v>
      </c>
      <c r="B120" s="5" t="s">
        <v>242</v>
      </c>
      <c r="C120" s="6">
        <f t="shared" ref="C120:F120" si="31">SUM(C121+C125+C126)</f>
        <v>0</v>
      </c>
      <c r="D120" s="6">
        <f t="shared" si="31"/>
        <v>0</v>
      </c>
      <c r="E120" s="6">
        <f t="shared" si="31"/>
        <v>0</v>
      </c>
      <c r="F120" s="6">
        <f t="shared" si="31"/>
        <v>0</v>
      </c>
      <c r="G120" s="7" t="s">
        <v>8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">
      <c r="A121" s="9" t="s">
        <v>243</v>
      </c>
      <c r="B121" s="10" t="s">
        <v>244</v>
      </c>
      <c r="C121" s="11">
        <f t="shared" ref="C121:F121" si="32">SUM(C122+C123+C124)</f>
        <v>0</v>
      </c>
      <c r="D121" s="11">
        <f t="shared" si="32"/>
        <v>0</v>
      </c>
      <c r="E121" s="11">
        <f t="shared" si="32"/>
        <v>0</v>
      </c>
      <c r="F121" s="11">
        <f t="shared" si="32"/>
        <v>0</v>
      </c>
      <c r="G121" s="12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">
      <c r="A122" s="13" t="s">
        <v>245</v>
      </c>
      <c r="B122" s="14" t="s">
        <v>246</v>
      </c>
      <c r="C122" s="18"/>
      <c r="D122" s="18"/>
      <c r="E122" s="18"/>
      <c r="F122" s="18"/>
      <c r="G122" s="12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">
      <c r="A123" s="13" t="s">
        <v>247</v>
      </c>
      <c r="B123" s="14" t="s">
        <v>248</v>
      </c>
      <c r="C123" s="18"/>
      <c r="D123" s="18"/>
      <c r="E123" s="18"/>
      <c r="F123" s="18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">
      <c r="A124" s="13" t="s">
        <v>249</v>
      </c>
      <c r="B124" s="14" t="s">
        <v>36</v>
      </c>
      <c r="C124" s="18"/>
      <c r="D124" s="18"/>
      <c r="E124" s="18"/>
      <c r="F124" s="18"/>
      <c r="G124" s="12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7.75" customHeight="1" x14ac:dyDescent="0.3">
      <c r="A125" s="9" t="s">
        <v>250</v>
      </c>
      <c r="B125" s="10" t="s">
        <v>251</v>
      </c>
      <c r="C125" s="19"/>
      <c r="D125" s="19"/>
      <c r="E125" s="19"/>
      <c r="F125" s="19"/>
      <c r="G125" s="12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">
      <c r="A126" s="9" t="s">
        <v>252</v>
      </c>
      <c r="B126" s="10" t="s">
        <v>253</v>
      </c>
      <c r="C126" s="19"/>
      <c r="D126" s="19"/>
      <c r="E126" s="19"/>
      <c r="F126" s="19"/>
      <c r="G126" s="12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3">
      <c r="A127" s="4" t="s">
        <v>254</v>
      </c>
      <c r="B127" s="5" t="s">
        <v>255</v>
      </c>
      <c r="C127" s="6">
        <f t="shared" ref="C127:F127" si="33">SUM(C128+C129+C130)</f>
        <v>0</v>
      </c>
      <c r="D127" s="6">
        <f t="shared" si="33"/>
        <v>0</v>
      </c>
      <c r="E127" s="6">
        <f t="shared" si="33"/>
        <v>0</v>
      </c>
      <c r="F127" s="6">
        <f t="shared" si="33"/>
        <v>0</v>
      </c>
      <c r="G127" s="7" t="s">
        <v>8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">
      <c r="A128" s="9" t="s">
        <v>256</v>
      </c>
      <c r="B128" s="10" t="s">
        <v>257</v>
      </c>
      <c r="C128" s="19"/>
      <c r="D128" s="19"/>
      <c r="E128" s="19"/>
      <c r="F128" s="19"/>
      <c r="G128" s="12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">
      <c r="A129" s="9" t="s">
        <v>258</v>
      </c>
      <c r="B129" s="10" t="s">
        <v>259</v>
      </c>
      <c r="C129" s="19"/>
      <c r="D129" s="19"/>
      <c r="E129" s="19"/>
      <c r="F129" s="19"/>
      <c r="G129" s="12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3">
      <c r="A130" s="9" t="s">
        <v>260</v>
      </c>
      <c r="B130" s="10" t="s">
        <v>261</v>
      </c>
      <c r="C130" s="19"/>
      <c r="D130" s="19"/>
      <c r="E130" s="19"/>
      <c r="F130" s="19"/>
      <c r="G130" s="12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7.75" customHeight="1" x14ac:dyDescent="0.3">
      <c r="A131" s="4" t="s">
        <v>262</v>
      </c>
      <c r="B131" s="5" t="s">
        <v>263</v>
      </c>
      <c r="C131" s="6">
        <f t="shared" ref="C131:F131" si="34">SUM(C132+C135+C157+C159)</f>
        <v>0</v>
      </c>
      <c r="D131" s="6">
        <f t="shared" si="34"/>
        <v>0</v>
      </c>
      <c r="E131" s="6">
        <f t="shared" si="34"/>
        <v>189034</v>
      </c>
      <c r="F131" s="6">
        <f t="shared" si="34"/>
        <v>0</v>
      </c>
      <c r="G131" s="7" t="s">
        <v>8</v>
      </c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">
      <c r="A132" s="9" t="s">
        <v>264</v>
      </c>
      <c r="B132" s="10" t="s">
        <v>59</v>
      </c>
      <c r="C132" s="11">
        <f t="shared" ref="C132:F132" si="35">SUM(C133+C134)</f>
        <v>0</v>
      </c>
      <c r="D132" s="11">
        <f t="shared" si="35"/>
        <v>0</v>
      </c>
      <c r="E132" s="11">
        <f>SUM(E133+E134)</f>
        <v>189034</v>
      </c>
      <c r="F132" s="11">
        <f t="shared" si="35"/>
        <v>0</v>
      </c>
      <c r="G132" s="12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7.75" customHeight="1" x14ac:dyDescent="0.3">
      <c r="A133" s="13" t="s">
        <v>265</v>
      </c>
      <c r="B133" s="14" t="s">
        <v>266</v>
      </c>
      <c r="C133" s="18"/>
      <c r="D133" s="18"/>
      <c r="E133" s="18"/>
      <c r="F133" s="18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">
      <c r="A134" s="13" t="s">
        <v>267</v>
      </c>
      <c r="B134" s="14" t="s">
        <v>42</v>
      </c>
      <c r="C134" s="18"/>
      <c r="D134" s="18"/>
      <c r="E134" s="18">
        <v>189034</v>
      </c>
      <c r="F134" s="18"/>
      <c r="G134" s="12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">
      <c r="A135" s="9" t="s">
        <v>268</v>
      </c>
      <c r="B135" s="10" t="s">
        <v>61</v>
      </c>
      <c r="C135" s="11">
        <f t="shared" ref="C135:F135" si="36">SUM(C136+C140+C142+C147+C156+C149+C152)</f>
        <v>0</v>
      </c>
      <c r="D135" s="11">
        <f t="shared" si="36"/>
        <v>0</v>
      </c>
      <c r="E135" s="11">
        <f t="shared" si="36"/>
        <v>0</v>
      </c>
      <c r="F135" s="11">
        <f t="shared" si="36"/>
        <v>0</v>
      </c>
      <c r="G135" s="12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7.75" customHeight="1" x14ac:dyDescent="0.3">
      <c r="A136" s="13" t="s">
        <v>269</v>
      </c>
      <c r="B136" s="14" t="s">
        <v>63</v>
      </c>
      <c r="C136" s="15">
        <f t="shared" ref="C136:F136" si="37">SUM(C137+C138+C139)</f>
        <v>0</v>
      </c>
      <c r="D136" s="15">
        <f t="shared" si="37"/>
        <v>0</v>
      </c>
      <c r="E136" s="15">
        <f t="shared" si="37"/>
        <v>0</v>
      </c>
      <c r="F136" s="15">
        <f t="shared" si="37"/>
        <v>0</v>
      </c>
      <c r="G136" s="12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8.5" customHeight="1" x14ac:dyDescent="0.3">
      <c r="A137" s="16" t="s">
        <v>270</v>
      </c>
      <c r="B137" s="17" t="s">
        <v>271</v>
      </c>
      <c r="C137" s="18"/>
      <c r="D137" s="18"/>
      <c r="E137" s="18"/>
      <c r="F137" s="18"/>
      <c r="G137" s="12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">
      <c r="A138" s="16" t="s">
        <v>272</v>
      </c>
      <c r="B138" s="17" t="s">
        <v>273</v>
      </c>
      <c r="C138" s="18"/>
      <c r="D138" s="18"/>
      <c r="E138" s="18"/>
      <c r="F138" s="18"/>
      <c r="G138" s="12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8.5" customHeight="1" x14ac:dyDescent="0.3">
      <c r="A139" s="16" t="s">
        <v>274</v>
      </c>
      <c r="B139" s="17" t="s">
        <v>275</v>
      </c>
      <c r="C139" s="18"/>
      <c r="D139" s="18"/>
      <c r="E139" s="18"/>
      <c r="F139" s="18"/>
      <c r="G139" s="12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3">
      <c r="A140" s="13" t="s">
        <v>276</v>
      </c>
      <c r="B140" s="14" t="s">
        <v>69</v>
      </c>
      <c r="C140" s="15">
        <f t="shared" ref="C140:F140" si="38">C141</f>
        <v>0</v>
      </c>
      <c r="D140" s="15">
        <f t="shared" si="38"/>
        <v>0</v>
      </c>
      <c r="E140" s="15">
        <f t="shared" si="38"/>
        <v>0</v>
      </c>
      <c r="F140" s="15">
        <f t="shared" si="38"/>
        <v>0</v>
      </c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">
      <c r="A141" s="16" t="s">
        <v>277</v>
      </c>
      <c r="B141" s="17" t="s">
        <v>278</v>
      </c>
      <c r="C141" s="16"/>
      <c r="D141" s="16"/>
      <c r="E141" s="35"/>
      <c r="F141" s="35"/>
      <c r="G141" s="12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3">
      <c r="A142" s="13" t="s">
        <v>279</v>
      </c>
      <c r="B142" s="14" t="s">
        <v>96</v>
      </c>
      <c r="C142" s="15">
        <f t="shared" ref="C142:F142" si="39">SUM(C143+C144+C145+C146)</f>
        <v>0</v>
      </c>
      <c r="D142" s="15">
        <f t="shared" si="39"/>
        <v>0</v>
      </c>
      <c r="E142" s="15">
        <f t="shared" si="39"/>
        <v>0</v>
      </c>
      <c r="F142" s="15">
        <f t="shared" si="39"/>
        <v>0</v>
      </c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">
      <c r="A143" s="16" t="s">
        <v>280</v>
      </c>
      <c r="B143" s="17" t="s">
        <v>281</v>
      </c>
      <c r="C143" s="18"/>
      <c r="D143" s="18"/>
      <c r="E143" s="18"/>
      <c r="F143" s="18"/>
      <c r="G143" s="12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">
      <c r="A144" s="16" t="s">
        <v>282</v>
      </c>
      <c r="B144" s="17" t="s">
        <v>283</v>
      </c>
      <c r="C144" s="18"/>
      <c r="D144" s="18"/>
      <c r="E144" s="18"/>
      <c r="F144" s="18"/>
      <c r="G144" s="12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">
      <c r="A145" s="16" t="s">
        <v>284</v>
      </c>
      <c r="B145" s="17" t="s">
        <v>285</v>
      </c>
      <c r="C145" s="18"/>
      <c r="D145" s="18"/>
      <c r="E145" s="18"/>
      <c r="F145" s="18"/>
      <c r="G145" s="12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8.5" customHeight="1" x14ac:dyDescent="0.3">
      <c r="A146" s="16" t="s">
        <v>286</v>
      </c>
      <c r="B146" s="17" t="s">
        <v>287</v>
      </c>
      <c r="C146" s="18"/>
      <c r="D146" s="18"/>
      <c r="E146" s="16"/>
      <c r="F146" s="16"/>
      <c r="G146" s="12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">
      <c r="A147" s="13" t="s">
        <v>288</v>
      </c>
      <c r="B147" s="14" t="s">
        <v>80</v>
      </c>
      <c r="C147" s="15">
        <f t="shared" ref="C147:F147" si="40">SUM(C148)</f>
        <v>0</v>
      </c>
      <c r="D147" s="15">
        <f t="shared" si="40"/>
        <v>0</v>
      </c>
      <c r="E147" s="15">
        <f t="shared" si="40"/>
        <v>0</v>
      </c>
      <c r="F147" s="15">
        <f t="shared" si="40"/>
        <v>0</v>
      </c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8.5" customHeight="1" x14ac:dyDescent="0.3">
      <c r="A148" s="16" t="s">
        <v>289</v>
      </c>
      <c r="B148" s="17" t="s">
        <v>290</v>
      </c>
      <c r="C148" s="18"/>
      <c r="D148" s="18"/>
      <c r="E148" s="18"/>
      <c r="F148" s="18"/>
      <c r="G148" s="12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">
      <c r="A149" s="13" t="s">
        <v>291</v>
      </c>
      <c r="B149" s="14" t="s">
        <v>115</v>
      </c>
      <c r="C149" s="15">
        <f t="shared" ref="C149:F149" si="41">C150+C151</f>
        <v>0</v>
      </c>
      <c r="D149" s="15">
        <f t="shared" si="41"/>
        <v>0</v>
      </c>
      <c r="E149" s="15">
        <f t="shared" si="41"/>
        <v>0</v>
      </c>
      <c r="F149" s="15">
        <f t="shared" si="41"/>
        <v>0</v>
      </c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">
      <c r="A150" s="16" t="s">
        <v>292</v>
      </c>
      <c r="B150" s="17" t="s">
        <v>293</v>
      </c>
      <c r="C150" s="18"/>
      <c r="D150" s="18"/>
      <c r="E150" s="18"/>
      <c r="F150" s="18"/>
      <c r="G150" s="12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">
      <c r="A151" s="16" t="s">
        <v>294</v>
      </c>
      <c r="B151" s="17" t="s">
        <v>36</v>
      </c>
      <c r="C151" s="18"/>
      <c r="D151" s="18"/>
      <c r="E151" s="18"/>
      <c r="F151" s="18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">
      <c r="A152" s="13" t="s">
        <v>295</v>
      </c>
      <c r="B152" s="14" t="s">
        <v>104</v>
      </c>
      <c r="C152" s="15">
        <f t="shared" ref="C152:F152" si="42">SUM(C153:C155)</f>
        <v>0</v>
      </c>
      <c r="D152" s="15">
        <f t="shared" si="42"/>
        <v>0</v>
      </c>
      <c r="E152" s="15">
        <f t="shared" si="42"/>
        <v>0</v>
      </c>
      <c r="F152" s="15">
        <f t="shared" si="42"/>
        <v>0</v>
      </c>
      <c r="G152" s="36" t="s">
        <v>112</v>
      </c>
      <c r="H152" s="37" t="s">
        <v>296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">
      <c r="A153" s="16" t="s">
        <v>297</v>
      </c>
      <c r="B153" s="17" t="s">
        <v>298</v>
      </c>
      <c r="C153" s="18"/>
      <c r="D153" s="18"/>
      <c r="E153" s="18"/>
      <c r="F153" s="18"/>
      <c r="G153" s="36" t="s">
        <v>112</v>
      </c>
      <c r="H153" s="37" t="s">
        <v>296</v>
      </c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">
      <c r="A154" s="16" t="s">
        <v>299</v>
      </c>
      <c r="B154" s="17" t="s">
        <v>300</v>
      </c>
      <c r="C154" s="18"/>
      <c r="D154" s="18"/>
      <c r="E154" s="18"/>
      <c r="F154" s="18"/>
      <c r="G154" s="36" t="s">
        <v>112</v>
      </c>
      <c r="H154" s="37" t="s">
        <v>296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">
      <c r="A155" s="16" t="s">
        <v>301</v>
      </c>
      <c r="B155" s="17" t="s">
        <v>36</v>
      </c>
      <c r="C155" s="18"/>
      <c r="D155" s="18"/>
      <c r="E155" s="18"/>
      <c r="F155" s="18"/>
      <c r="G155" s="36" t="s">
        <v>112</v>
      </c>
      <c r="H155" s="37" t="s">
        <v>296</v>
      </c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">
      <c r="A156" s="13" t="s">
        <v>302</v>
      </c>
      <c r="B156" s="14" t="s">
        <v>120</v>
      </c>
      <c r="C156" s="18"/>
      <c r="D156" s="18"/>
      <c r="E156" s="18"/>
      <c r="F156" s="18"/>
      <c r="G156" s="12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">
      <c r="A157" s="9" t="s">
        <v>303</v>
      </c>
      <c r="B157" s="10" t="s">
        <v>304</v>
      </c>
      <c r="C157" s="11">
        <f t="shared" ref="C157:F157" si="43">C158</f>
        <v>0</v>
      </c>
      <c r="D157" s="11">
        <f t="shared" si="43"/>
        <v>0</v>
      </c>
      <c r="E157" s="11">
        <f t="shared" si="43"/>
        <v>0</v>
      </c>
      <c r="F157" s="11">
        <f t="shared" si="43"/>
        <v>0</v>
      </c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3">
      <c r="A158" s="13" t="s">
        <v>305</v>
      </c>
      <c r="B158" s="14" t="s">
        <v>306</v>
      </c>
      <c r="C158" s="18"/>
      <c r="D158" s="18"/>
      <c r="E158" s="18"/>
      <c r="F158" s="18"/>
      <c r="G158" s="12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">
      <c r="A159" s="9" t="s">
        <v>307</v>
      </c>
      <c r="B159" s="10" t="s">
        <v>126</v>
      </c>
      <c r="C159" s="11">
        <f t="shared" ref="C159:F159" si="44">C160</f>
        <v>0</v>
      </c>
      <c r="D159" s="11">
        <f t="shared" si="44"/>
        <v>0</v>
      </c>
      <c r="E159" s="11">
        <f t="shared" si="44"/>
        <v>0</v>
      </c>
      <c r="F159" s="11">
        <f t="shared" si="44"/>
        <v>0</v>
      </c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">
      <c r="A160" s="13" t="s">
        <v>308</v>
      </c>
      <c r="B160" s="14" t="s">
        <v>309</v>
      </c>
      <c r="C160" s="18"/>
      <c r="D160" s="18"/>
      <c r="E160" s="18"/>
      <c r="F160" s="18"/>
      <c r="G160" s="7" t="s">
        <v>8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">
      <c r="A161" s="4" t="s">
        <v>310</v>
      </c>
      <c r="B161" s="5" t="s">
        <v>311</v>
      </c>
      <c r="C161" s="6">
        <f t="shared" ref="C161:F161" si="45">SUM(C162)</f>
        <v>473484</v>
      </c>
      <c r="D161" s="6">
        <f t="shared" si="45"/>
        <v>473484</v>
      </c>
      <c r="E161" s="6">
        <f t="shared" si="45"/>
        <v>0</v>
      </c>
      <c r="F161" s="6">
        <f t="shared" si="45"/>
        <v>0</v>
      </c>
      <c r="G161" s="7" t="s">
        <v>8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">
      <c r="A162" s="9" t="s">
        <v>312</v>
      </c>
      <c r="B162" s="10" t="s">
        <v>313</v>
      </c>
      <c r="C162" s="11">
        <f t="shared" ref="C162:F162" si="46">SUM(C163+C164)</f>
        <v>473484</v>
      </c>
      <c r="D162" s="11">
        <f t="shared" si="46"/>
        <v>473484</v>
      </c>
      <c r="E162" s="11">
        <f>SUM(E163+E164)</f>
        <v>0</v>
      </c>
      <c r="F162" s="11">
        <f t="shared" si="46"/>
        <v>0</v>
      </c>
      <c r="G162" s="12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">
      <c r="A163" s="13" t="s">
        <v>314</v>
      </c>
      <c r="B163" s="14" t="s">
        <v>315</v>
      </c>
      <c r="C163" s="21">
        <v>473484</v>
      </c>
      <c r="D163" s="21">
        <v>473484</v>
      </c>
      <c r="E163" s="21"/>
      <c r="F163" s="18"/>
      <c r="G163" s="20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">
      <c r="A164" s="13" t="s">
        <v>316</v>
      </c>
      <c r="B164" s="14" t="s">
        <v>317</v>
      </c>
      <c r="C164" s="18"/>
      <c r="D164" s="18"/>
      <c r="E164" s="18"/>
      <c r="F164" s="18"/>
      <c r="G164" s="20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">
      <c r="A165" s="4" t="s">
        <v>318</v>
      </c>
      <c r="B165" s="5" t="s">
        <v>319</v>
      </c>
      <c r="C165" s="19"/>
      <c r="D165" s="19"/>
      <c r="E165" s="19"/>
      <c r="F165" s="19"/>
      <c r="G165" s="20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">
      <c r="A166" s="8"/>
      <c r="B166" s="8"/>
      <c r="C166" s="38"/>
      <c r="D166" s="38"/>
      <c r="E166" s="38"/>
      <c r="F166" s="3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6.5" customHeight="1" x14ac:dyDescent="0.35">
      <c r="A168" s="8"/>
      <c r="B168" s="39" t="s">
        <v>320</v>
      </c>
      <c r="C168" s="40">
        <f t="shared" ref="C168:F168" si="47">C2+C28+C64+C70+C73+C111+C120+C127+C131+C161+C165</f>
        <v>1924554</v>
      </c>
      <c r="D168" s="40">
        <f t="shared" si="47"/>
        <v>1924554</v>
      </c>
      <c r="E168" s="40">
        <f t="shared" si="47"/>
        <v>755248</v>
      </c>
      <c r="F168" s="40">
        <f t="shared" si="47"/>
        <v>0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sheetProtection algorithmName="SHA-512" hashValue="8DCuGECjdyyKU1lZtuiK+OSSXGVMmXRlqM2Ao/sfd/kPutfa+yHIaiFj+FW57NciEdmYI0Go9DaR3h+8JfyWrg==" saltValue="B4SV8SB6ZCGmqpIfdQSvtA==" spinCount="100000" sheet="1" objects="1" scenarios="1"/>
  <autoFilter ref="A1:F165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Salinas Gonzalez</dc:creator>
  <cp:lastModifiedBy>Corporación S.J.M.</cp:lastModifiedBy>
  <dcterms:created xsi:type="dcterms:W3CDTF">2024-01-15T10:50:46Z</dcterms:created>
  <dcterms:modified xsi:type="dcterms:W3CDTF">2024-09-26T14:39:03Z</dcterms:modified>
</cp:coreProperties>
</file>