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an\Desktop\BEP 2022\"/>
    </mc:Choice>
  </mc:AlternateContent>
  <bookViews>
    <workbookView xWindow="0" yWindow="0" windowWidth="28800" windowHeight="11535"/>
  </bookViews>
  <sheets>
    <sheet name="Gasto Salud CSV 1er Trimestre v" sheetId="1" r:id="rId1"/>
  </sheets>
  <calcPr calcId="181029"/>
</workbook>
</file>

<file path=xl/calcChain.xml><?xml version="1.0" encoding="utf-8"?>
<calcChain xmlns="http://schemas.openxmlformats.org/spreadsheetml/2006/main">
  <c r="F259" i="1" l="1"/>
  <c r="F164" i="1"/>
  <c r="F68" i="1"/>
  <c r="F177" i="1"/>
  <c r="F81" i="1"/>
  <c r="F134" i="1"/>
  <c r="F227" i="1"/>
  <c r="F138" i="1"/>
  <c r="F34" i="1"/>
  <c r="F195" i="1"/>
  <c r="F100" i="1"/>
  <c r="F156" i="1"/>
  <c r="F58" i="1"/>
  <c r="F30" i="1"/>
  <c r="G435" i="1"/>
  <c r="F435" i="1"/>
  <c r="E435" i="1"/>
  <c r="D435" i="1"/>
  <c r="G432" i="1"/>
  <c r="F432" i="1"/>
  <c r="E432" i="1"/>
  <c r="D432" i="1"/>
  <c r="G407" i="1"/>
  <c r="F407" i="1"/>
  <c r="E407" i="1"/>
  <c r="D407" i="1"/>
  <c r="G429" i="1"/>
  <c r="F429" i="1"/>
  <c r="E429" i="1"/>
  <c r="D429" i="1"/>
  <c r="G428" i="1"/>
  <c r="F428" i="1"/>
  <c r="E428" i="1"/>
  <c r="G422" i="1"/>
  <c r="F422" i="1"/>
  <c r="E422" i="1"/>
  <c r="D422" i="1"/>
  <c r="G421" i="1"/>
  <c r="F421" i="1"/>
  <c r="E421" i="1"/>
  <c r="D421" i="1"/>
  <c r="G419" i="1"/>
  <c r="F419" i="1"/>
  <c r="E419" i="1"/>
  <c r="D419" i="1"/>
  <c r="G416" i="1"/>
  <c r="F416" i="1"/>
  <c r="E416" i="1"/>
  <c r="D416" i="1"/>
  <c r="G404" i="1"/>
  <c r="F404" i="1"/>
  <c r="E404" i="1"/>
  <c r="E403" i="1" s="1"/>
  <c r="D404" i="1"/>
  <c r="F403" i="1"/>
  <c r="G396" i="1"/>
  <c r="F396" i="1"/>
  <c r="E396" i="1"/>
  <c r="E395" i="1" s="1"/>
  <c r="D396" i="1"/>
  <c r="D395" i="1" s="1"/>
  <c r="G395" i="1"/>
  <c r="F395" i="1"/>
  <c r="G391" i="1"/>
  <c r="F391" i="1"/>
  <c r="E391" i="1"/>
  <c r="D391" i="1"/>
  <c r="G388" i="1"/>
  <c r="F388" i="1"/>
  <c r="E388" i="1"/>
  <c r="D388" i="1"/>
  <c r="G384" i="1"/>
  <c r="F384" i="1"/>
  <c r="E384" i="1"/>
  <c r="D384" i="1"/>
  <c r="D379" i="1" s="1"/>
  <c r="G379" i="1"/>
  <c r="F379" i="1"/>
  <c r="E379" i="1"/>
  <c r="G375" i="1"/>
  <c r="G372" i="1" s="1"/>
  <c r="F375" i="1"/>
  <c r="E375" i="1"/>
  <c r="E372" i="1" s="1"/>
  <c r="D375" i="1"/>
  <c r="D372" i="1" s="1"/>
  <c r="F372" i="1"/>
  <c r="G369" i="1"/>
  <c r="F369" i="1"/>
  <c r="E369" i="1"/>
  <c r="D369" i="1"/>
  <c r="G366" i="1"/>
  <c r="F366" i="1"/>
  <c r="E366" i="1"/>
  <c r="D366" i="1"/>
  <c r="G362" i="1"/>
  <c r="F362" i="1"/>
  <c r="E362" i="1"/>
  <c r="D362" i="1"/>
  <c r="G356" i="1"/>
  <c r="F356" i="1"/>
  <c r="E356" i="1"/>
  <c r="D356" i="1"/>
  <c r="G352" i="1"/>
  <c r="F352" i="1"/>
  <c r="E352" i="1"/>
  <c r="D352" i="1"/>
  <c r="G348" i="1"/>
  <c r="F348" i="1"/>
  <c r="E348" i="1"/>
  <c r="D348" i="1"/>
  <c r="G345" i="1"/>
  <c r="F345" i="1"/>
  <c r="E345" i="1"/>
  <c r="D345" i="1"/>
  <c r="G343" i="1"/>
  <c r="F343" i="1"/>
  <c r="E343" i="1"/>
  <c r="E341" i="1" s="1"/>
  <c r="D343" i="1"/>
  <c r="G341" i="1"/>
  <c r="F341" i="1"/>
  <c r="D341" i="1"/>
  <c r="G330" i="1"/>
  <c r="G329" i="1" s="1"/>
  <c r="F330" i="1"/>
  <c r="E330" i="1"/>
  <c r="D330" i="1"/>
  <c r="F329" i="1"/>
  <c r="G326" i="1"/>
  <c r="F326" i="1"/>
  <c r="E326" i="1"/>
  <c r="D326" i="1"/>
  <c r="G324" i="1"/>
  <c r="F324" i="1"/>
  <c r="E324" i="1"/>
  <c r="D324" i="1"/>
  <c r="G323" i="1"/>
  <c r="F323" i="1"/>
  <c r="E323" i="1"/>
  <c r="D323" i="1"/>
  <c r="G316" i="1"/>
  <c r="F316" i="1"/>
  <c r="E316" i="1"/>
  <c r="D316" i="1"/>
  <c r="G311" i="1"/>
  <c r="F311" i="1"/>
  <c r="E311" i="1"/>
  <c r="D311" i="1"/>
  <c r="G305" i="1"/>
  <c r="F305" i="1"/>
  <c r="E305" i="1"/>
  <c r="D305" i="1"/>
  <c r="G297" i="1"/>
  <c r="F297" i="1"/>
  <c r="E297" i="1"/>
  <c r="D297" i="1"/>
  <c r="G284" i="1"/>
  <c r="F284" i="1"/>
  <c r="E284" i="1"/>
  <c r="D284" i="1"/>
  <c r="G279" i="1"/>
  <c r="F279" i="1"/>
  <c r="E279" i="1"/>
  <c r="D279" i="1"/>
  <c r="G270" i="1"/>
  <c r="F270" i="1"/>
  <c r="E270" i="1"/>
  <c r="D270" i="1"/>
  <c r="G260" i="1"/>
  <c r="F260" i="1"/>
  <c r="E260" i="1"/>
  <c r="D260" i="1"/>
  <c r="G242" i="1"/>
  <c r="F242" i="1"/>
  <c r="E242" i="1"/>
  <c r="D242" i="1"/>
  <c r="G237" i="1"/>
  <c r="F237" i="1"/>
  <c r="E237" i="1"/>
  <c r="D237" i="1"/>
  <c r="G233" i="1"/>
  <c r="F233" i="1"/>
  <c r="E233" i="1"/>
  <c r="D233" i="1"/>
  <c r="G230" i="1"/>
  <c r="F230" i="1"/>
  <c r="F229" i="1" s="1"/>
  <c r="E230" i="1"/>
  <c r="D230" i="1"/>
  <c r="G229" i="1"/>
  <c r="G224" i="1"/>
  <c r="F224" i="1"/>
  <c r="E224" i="1"/>
  <c r="D224" i="1"/>
  <c r="G222" i="1"/>
  <c r="F222" i="1"/>
  <c r="E222" i="1"/>
  <c r="D222" i="1"/>
  <c r="G221" i="1"/>
  <c r="F221" i="1"/>
  <c r="E221" i="1"/>
  <c r="G218" i="1"/>
  <c r="F218" i="1"/>
  <c r="E218" i="1"/>
  <c r="D218" i="1"/>
  <c r="G210" i="1"/>
  <c r="G206" i="1" s="1"/>
  <c r="F210" i="1"/>
  <c r="E210" i="1"/>
  <c r="D210" i="1"/>
  <c r="G203" i="1"/>
  <c r="F203" i="1"/>
  <c r="E203" i="1"/>
  <c r="D203" i="1"/>
  <c r="G199" i="1"/>
  <c r="G198" i="1" s="1"/>
  <c r="F199" i="1"/>
  <c r="E199" i="1"/>
  <c r="D199" i="1"/>
  <c r="F198" i="1"/>
  <c r="E198" i="1"/>
  <c r="D198" i="1"/>
  <c r="G191" i="1"/>
  <c r="F191" i="1"/>
  <c r="E191" i="1"/>
  <c r="D191" i="1"/>
  <c r="G186" i="1"/>
  <c r="F186" i="1"/>
  <c r="E186" i="1"/>
  <c r="D186" i="1"/>
  <c r="G182" i="1"/>
  <c r="F182" i="1"/>
  <c r="E182" i="1"/>
  <c r="D182" i="1"/>
  <c r="G179" i="1"/>
  <c r="F179" i="1"/>
  <c r="E179" i="1"/>
  <c r="D179" i="1"/>
  <c r="F178" i="1"/>
  <c r="E178" i="1"/>
  <c r="D178" i="1"/>
  <c r="G175" i="1"/>
  <c r="F175" i="1"/>
  <c r="E175" i="1"/>
  <c r="D175" i="1"/>
  <c r="G168" i="1"/>
  <c r="F168" i="1"/>
  <c r="E168" i="1"/>
  <c r="D168" i="1"/>
  <c r="G159" i="1"/>
  <c r="F159" i="1"/>
  <c r="E159" i="1"/>
  <c r="D159" i="1"/>
  <c r="G155" i="1"/>
  <c r="F155" i="1"/>
  <c r="E155" i="1"/>
  <c r="D155" i="1"/>
  <c r="G151" i="1"/>
  <c r="F151" i="1"/>
  <c r="E151" i="1"/>
  <c r="D151" i="1"/>
  <c r="G148" i="1"/>
  <c r="F148" i="1"/>
  <c r="E148" i="1"/>
  <c r="D148" i="1"/>
  <c r="G139" i="1"/>
  <c r="F139" i="1"/>
  <c r="E139" i="1"/>
  <c r="D139" i="1"/>
  <c r="G137" i="1"/>
  <c r="F137" i="1"/>
  <c r="E137" i="1"/>
  <c r="D137" i="1"/>
  <c r="G135" i="1"/>
  <c r="F135" i="1"/>
  <c r="E135" i="1"/>
  <c r="D135" i="1"/>
  <c r="G127" i="1"/>
  <c r="F127" i="1"/>
  <c r="E127" i="1"/>
  <c r="D127" i="1"/>
  <c r="G124" i="1"/>
  <c r="F124" i="1"/>
  <c r="E124" i="1"/>
  <c r="D124" i="1"/>
  <c r="G121" i="1"/>
  <c r="F121" i="1"/>
  <c r="E121" i="1"/>
  <c r="D121" i="1"/>
  <c r="G117" i="1"/>
  <c r="F117" i="1"/>
  <c r="E117" i="1"/>
  <c r="D117" i="1"/>
  <c r="G114" i="1"/>
  <c r="F114" i="1"/>
  <c r="E114" i="1"/>
  <c r="D114" i="1"/>
  <c r="G112" i="1"/>
  <c r="G108" i="1"/>
  <c r="F108" i="1"/>
  <c r="E108" i="1"/>
  <c r="D108" i="1"/>
  <c r="G104" i="1"/>
  <c r="F104" i="1"/>
  <c r="E104" i="1"/>
  <c r="D104" i="1"/>
  <c r="D103" i="1" s="1"/>
  <c r="G103" i="1"/>
  <c r="F103" i="1"/>
  <c r="E103" i="1"/>
  <c r="G96" i="1"/>
  <c r="F96" i="1"/>
  <c r="E96" i="1"/>
  <c r="D96" i="1"/>
  <c r="G90" i="1"/>
  <c r="F90" i="1"/>
  <c r="E90" i="1"/>
  <c r="D90" i="1"/>
  <c r="G86" i="1"/>
  <c r="F86" i="1"/>
  <c r="E86" i="1"/>
  <c r="D86" i="1"/>
  <c r="G83" i="1"/>
  <c r="G82" i="1" s="1"/>
  <c r="F83" i="1"/>
  <c r="E83" i="1"/>
  <c r="D83" i="1"/>
  <c r="F82" i="1"/>
  <c r="G79" i="1"/>
  <c r="F79" i="1"/>
  <c r="E79" i="1"/>
  <c r="D79" i="1"/>
  <c r="G72" i="1"/>
  <c r="E72" i="1"/>
  <c r="D72" i="1"/>
  <c r="G67" i="1"/>
  <c r="F67" i="1"/>
  <c r="E67" i="1"/>
  <c r="D67" i="1"/>
  <c r="G61" i="1"/>
  <c r="F61" i="1"/>
  <c r="E61" i="1"/>
  <c r="D61" i="1"/>
  <c r="G57" i="1"/>
  <c r="F57" i="1"/>
  <c r="E57" i="1"/>
  <c r="D57" i="1"/>
  <c r="G52" i="1"/>
  <c r="F52" i="1"/>
  <c r="E52" i="1"/>
  <c r="D52" i="1"/>
  <c r="G47" i="1"/>
  <c r="F47" i="1"/>
  <c r="E47" i="1"/>
  <c r="D47" i="1"/>
  <c r="G44" i="1"/>
  <c r="F44" i="1"/>
  <c r="E44" i="1"/>
  <c r="D44" i="1"/>
  <c r="G35" i="1"/>
  <c r="F35" i="1"/>
  <c r="E35" i="1"/>
  <c r="D35" i="1"/>
  <c r="G33" i="1"/>
  <c r="F33" i="1"/>
  <c r="E33" i="1"/>
  <c r="D33" i="1"/>
  <c r="G31" i="1"/>
  <c r="F31" i="1"/>
  <c r="E31" i="1"/>
  <c r="D31" i="1"/>
  <c r="G23" i="1"/>
  <c r="F23" i="1"/>
  <c r="E23" i="1"/>
  <c r="D23" i="1"/>
  <c r="G20" i="1"/>
  <c r="F20" i="1"/>
  <c r="E20" i="1"/>
  <c r="D20" i="1"/>
  <c r="G16" i="1"/>
  <c r="F16" i="1"/>
  <c r="E16" i="1"/>
  <c r="D16" i="1"/>
  <c r="G11" i="1"/>
  <c r="F11" i="1"/>
  <c r="E11" i="1"/>
  <c r="D11" i="1"/>
  <c r="G9" i="1"/>
  <c r="F9" i="1"/>
  <c r="E9" i="1"/>
  <c r="D9" i="1"/>
  <c r="G6" i="1"/>
  <c r="F6" i="1"/>
  <c r="E6" i="1"/>
  <c r="D6" i="1"/>
  <c r="G4" i="1"/>
  <c r="F4" i="1"/>
  <c r="G178" i="1" l="1"/>
  <c r="D221" i="1"/>
  <c r="E329" i="1"/>
  <c r="D428" i="1"/>
  <c r="D112" i="1"/>
  <c r="D206" i="1"/>
  <c r="G111" i="1"/>
  <c r="E112" i="1"/>
  <c r="E111" i="1" s="1"/>
  <c r="E206" i="1"/>
  <c r="E4" i="1"/>
  <c r="D403" i="1"/>
  <c r="D4" i="1"/>
  <c r="F112" i="1"/>
  <c r="F111" i="1" s="1"/>
  <c r="F206" i="1"/>
  <c r="G403" i="1"/>
  <c r="D329" i="1"/>
  <c r="E229" i="1"/>
  <c r="D229" i="1"/>
  <c r="D111" i="1"/>
  <c r="F3" i="1"/>
  <c r="G3" i="1"/>
  <c r="G2" i="1" s="1"/>
  <c r="G443" i="1" s="1"/>
  <c r="E82" i="1"/>
  <c r="E3" i="1" s="1"/>
  <c r="D82" i="1"/>
  <c r="D3" i="1" s="1"/>
  <c r="F2" i="1" l="1"/>
  <c r="F443" i="1" s="1"/>
  <c r="D2" i="1"/>
  <c r="D443" i="1" s="1"/>
  <c r="E2" i="1"/>
  <c r="E443" i="1" s="1"/>
</calcChain>
</file>

<file path=xl/sharedStrings.xml><?xml version="1.0" encoding="utf-8"?>
<sst xmlns="http://schemas.openxmlformats.org/spreadsheetml/2006/main" count="885" uniqueCount="772">
  <si>
    <t>codigo_cuenta_clasificador</t>
  </si>
  <si>
    <t>nombre_cuenta</t>
  </si>
  <si>
    <t>s_movimiento</t>
  </si>
  <si>
    <t>presup_ini</t>
  </si>
  <si>
    <t>presup_vig</t>
  </si>
  <si>
    <t>obliga_deven</t>
  </si>
  <si>
    <t>deuda_exigible</t>
  </si>
  <si>
    <t>SSS.21.00.000.000.000</t>
  </si>
  <si>
    <t>CxP GASTOS EN PERSONAL</t>
  </si>
  <si>
    <t>SSS.21.01.000.000.000</t>
  </si>
  <si>
    <t>PERSONAL DE PLANTA</t>
  </si>
  <si>
    <t>SSS.21.01.001.000.000</t>
  </si>
  <si>
    <t>Sueldos y Sobresueldos</t>
  </si>
  <si>
    <t>SSS.21.01.001.001.000</t>
  </si>
  <si>
    <t>Sueldos Bases</t>
  </si>
  <si>
    <t>SSS.21.01.001.002.000</t>
  </si>
  <si>
    <t>Asignación de Antigüedad</t>
  </si>
  <si>
    <t>SSS.21.01.001.002.002</t>
  </si>
  <si>
    <t>Asignación de Antigüedad, Art.97, letra g), de la Ley Nº18.883, y Leyes Nºs. 19.180 y 19.280</t>
  </si>
  <si>
    <t>SSS.21.01.001.002.003</t>
  </si>
  <si>
    <t>Trienios, Art.7, Inciso 3, Ley Nº15.076</t>
  </si>
  <si>
    <t>SSS.21.01.001.003.000</t>
  </si>
  <si>
    <t>Asignación Profesional</t>
  </si>
  <si>
    <t>SSS.21.01.001.003.001</t>
  </si>
  <si>
    <t>Asignación Profesional, Decreto Ley Nº479 de 1974</t>
  </si>
  <si>
    <t>SSS.21.01.001.004.000</t>
  </si>
  <si>
    <t>Asignación de Zona</t>
  </si>
  <si>
    <t>SSS.21.01.001.004.001</t>
  </si>
  <si>
    <t>Asignación de Zona, Art. 7 y 25, D.L. Nº3.551</t>
  </si>
  <si>
    <t>SSS.21.01.001.004.002</t>
  </si>
  <si>
    <t>Asignación de Zona, Art. 26 de la Ley Nº19.378, y Ley Nº19.354</t>
  </si>
  <si>
    <t>SSS.21.01.001.004.003</t>
  </si>
  <si>
    <t>Asignación de Zona, Decreto Nº450 de 1974, Ley 19.354</t>
  </si>
  <si>
    <t>SSS.21.01.001.004.004</t>
  </si>
  <si>
    <t>Complemento de Zona</t>
  </si>
  <si>
    <t>SSS.21.01.001.007.000</t>
  </si>
  <si>
    <t>Asignaciones del D.L. Nº 3551, de 1981</t>
  </si>
  <si>
    <t>SSS.21.01.001.007.001</t>
  </si>
  <si>
    <t>Asignación Municipal, Art.24 y 31 D.L. Nº3.551 de 1981</t>
  </si>
  <si>
    <t>SSS.21.01.001.007.002</t>
  </si>
  <si>
    <t>Asignación Protección Imponibilidad, Art. 15, D.L. N° 3.551 de 1981</t>
  </si>
  <si>
    <t>SSS.21.01.001.007.003</t>
  </si>
  <si>
    <t>Bonificación Art. 39, D.L. Nº3.551 de 1981</t>
  </si>
  <si>
    <t>SSS.21.01.001.008.000</t>
  </si>
  <si>
    <t>Asignación de Nivelación</t>
  </si>
  <si>
    <t>SSS.21.01.001.008.001</t>
  </si>
  <si>
    <t>Bonificación Art. 21, Ley N° 19.429</t>
  </si>
  <si>
    <t>SSS.21.01.001.008.002</t>
  </si>
  <si>
    <t>Planilla Complementaria, Art. 4 y 11, Ley N° 19.598</t>
  </si>
  <si>
    <t>SSS.21.01.001.009.000</t>
  </si>
  <si>
    <t>Asignaciones Especiales</t>
  </si>
  <si>
    <t>SSS.21.01.001.009.001</t>
  </si>
  <si>
    <t>Monto Fijo Complementario Art. 3, Ley Nº 19.278</t>
  </si>
  <si>
    <t>SSS.21.01.001.009.003</t>
  </si>
  <si>
    <t>Bonificación Proporcional Art. 8, Ley Nº 19.410</t>
  </si>
  <si>
    <t>SSS.21.01.001.009.004</t>
  </si>
  <si>
    <t>Bonificación Especial Profesores Encargados de Escuelas Rurales, Art. 13, Ley N° 19.715</t>
  </si>
  <si>
    <t>SSS.21.01.001.009.005</t>
  </si>
  <si>
    <t>Asignación Art. 1, Ley Nº19.529</t>
  </si>
  <si>
    <t>SSS.21.01.001.009.006</t>
  </si>
  <si>
    <t>Red Maestros de Maestros</t>
  </si>
  <si>
    <t>SSS.21.01.001.009.007</t>
  </si>
  <si>
    <t>Asignación Especial Transitoria, Art. 45, Ley Nº19.378</t>
  </si>
  <si>
    <t>SSS.21.01.001.009.999</t>
  </si>
  <si>
    <t>Otras  Asignaciones Especiales</t>
  </si>
  <si>
    <t>SSS.21.01.001.010.000</t>
  </si>
  <si>
    <t>Asignación de Pérdida de Caja</t>
  </si>
  <si>
    <t>SSS.21.01.001.010.001</t>
  </si>
  <si>
    <t>Asignación por Pédrida de Caja, Art. 97, letra a), Ley Nº18.883</t>
  </si>
  <si>
    <t>SSS.21.01.001.011.000</t>
  </si>
  <si>
    <t>Asignación de Movilización</t>
  </si>
  <si>
    <t>SSS.21.01.001.011.001</t>
  </si>
  <si>
    <t>Asignación de Movilización, Art. 97, letra b), Ley Nº18.883</t>
  </si>
  <si>
    <t>SSS.21.01.001.014.000</t>
  </si>
  <si>
    <t>Asignaciones Compensatorias</t>
  </si>
  <si>
    <t>SSS.21.01.001.014.001</t>
  </si>
  <si>
    <t>Incremento Previsional, Art. 2, D.L. 3501, de 1980</t>
  </si>
  <si>
    <t>SSS.21.01.001.014.002</t>
  </si>
  <si>
    <t>Bonificación Compensatoria de Salud, Art. 3, Ley Nº18.566</t>
  </si>
  <si>
    <t>SSS.21.01.001.014.003</t>
  </si>
  <si>
    <t>Bonificación Compensatoria, Art.10, Ley Nº18.675</t>
  </si>
  <si>
    <t>SSS.21.01.001.014.004</t>
  </si>
  <si>
    <t>Bonificación Adicional Art. 11 Ley N° 18.675</t>
  </si>
  <si>
    <t>SSS.21.01.001.014.005</t>
  </si>
  <si>
    <t>Bonificación Art. 3, Ley Nº19.200</t>
  </si>
  <si>
    <t>SSS.21.01.001.014.006</t>
  </si>
  <si>
    <t>Bonificación Previsional, Art. 19, Ley Nº15.386</t>
  </si>
  <si>
    <t>SSS.21.01.001.014.007</t>
  </si>
  <si>
    <t>Remuneración Adicional, Art. 3 transitorio, Ley N° 19.070</t>
  </si>
  <si>
    <t>SSS.21.01.001.014.999</t>
  </si>
  <si>
    <t>Otras Asignaciones Compensatorias</t>
  </si>
  <si>
    <t>SSS.21.01.001.015.000</t>
  </si>
  <si>
    <t>Asginaciones Sustitutivas</t>
  </si>
  <si>
    <t>SSS.21.01.001.015.001</t>
  </si>
  <si>
    <t>Asignación Única, Art.4, Ley Nº18.717</t>
  </si>
  <si>
    <t>SSS.21.01.001.015.999</t>
  </si>
  <si>
    <t>Otras Asignaciones Sustitutivas</t>
  </si>
  <si>
    <t>SSS.21.01.001.019.000</t>
  </si>
  <si>
    <t>Asignación de Responsabilidad</t>
  </si>
  <si>
    <t>SSS.21.01.001.019.001</t>
  </si>
  <si>
    <t>Asignación de Responsabilidad Judicial, Art. 2º,  Ley Nº 20.008</t>
  </si>
  <si>
    <t>SSS.21.01.001.019.002</t>
  </si>
  <si>
    <t>Asignación de Responsabilidad Directiva</t>
  </si>
  <si>
    <t>SSS.21.01.001.019.004</t>
  </si>
  <si>
    <t>Asignación de Responsabilidad, Art. 9, Decreto 252 de 1976</t>
  </si>
  <si>
    <t>SSS.21.01.001.022.000</t>
  </si>
  <si>
    <t>Componente Base Asignación de desempeño</t>
  </si>
  <si>
    <t>SSS.21.01.001.025.000</t>
  </si>
  <si>
    <t>Asignación Artículo 1, Ley Nº19.112</t>
  </si>
  <si>
    <t>SSS.21.01.001.025.001</t>
  </si>
  <si>
    <t>Asignación Especial Profesionales Ley Nº15.076, letra a), Art. 1, Ley Nº19.112</t>
  </si>
  <si>
    <t>SSS.21.01.001.025.002</t>
  </si>
  <si>
    <t>Asignación Especial Profesionales Ley Nº15.076, letra b), Art. 1, Ley Nº19.112</t>
  </si>
  <si>
    <t>SSS.21.01.001.026.000</t>
  </si>
  <si>
    <t>Asignación Artículo 1, Ley Nº19.432</t>
  </si>
  <si>
    <t>SSS.21.01.001.027.000</t>
  </si>
  <si>
    <t>Asignación de Estímulo personal Médico Diurno</t>
  </si>
  <si>
    <t>SSS.21.01.001.028.000</t>
  </si>
  <si>
    <t>Asignación de Estímulo Personal Médico y Profesores</t>
  </si>
  <si>
    <t>SSS.21.01.001.028.002</t>
  </si>
  <si>
    <t>Asignación por Desempeño en Condiciones Difíciles, Art. 28, Ley N° 19.378</t>
  </si>
  <si>
    <t>SSS.21.01.001.028.003</t>
  </si>
  <si>
    <t>Asignación de Estímulo, Art. 65, Ley Nª18.482</t>
  </si>
  <si>
    <t>SSS.21.01.001.028.004</t>
  </si>
  <si>
    <t>Asignación de Estímulo, Art. 14, Ley Nª15.076</t>
  </si>
  <si>
    <t>SSS.21.01.001.031.000</t>
  </si>
  <si>
    <t>Asignación de Experiencia Calificada</t>
  </si>
  <si>
    <t>SSS.21.01.001.031.002</t>
  </si>
  <si>
    <t>Asignación Post-Título, Art. 42, Ley N° 19.378</t>
  </si>
  <si>
    <t>SSS.21.01.001.032.000</t>
  </si>
  <si>
    <t>Asignación de Reforzamiento Profesional Diurno</t>
  </si>
  <si>
    <t>SSS.21.01.001.037.000</t>
  </si>
  <si>
    <t>Asignación Única</t>
  </si>
  <si>
    <t>SSS.21.01.001.038.000</t>
  </si>
  <si>
    <t>Asignación Zonas Extremas</t>
  </si>
  <si>
    <t>SSS.21.01.001.043.000</t>
  </si>
  <si>
    <t>Asignación Inherente al Cargo Ley Nº 18.695</t>
  </si>
  <si>
    <t>SSS.21.01.001.044.000</t>
  </si>
  <si>
    <t>Asignación de Atención Primaria Municipal</t>
  </si>
  <si>
    <t>SSS.21.01.001.044.001</t>
  </si>
  <si>
    <t>Asignación Atención Primaria Salud, Arts. 23 y 25, Ley N° 19.378</t>
  </si>
  <si>
    <t>SSS.21.01.001.046.000</t>
  </si>
  <si>
    <t>Asignación de Experiencia</t>
  </si>
  <si>
    <t>SSS.21.01.001.047.000</t>
  </si>
  <si>
    <t>Asignación por Tramo de Desarrollo Profesional</t>
  </si>
  <si>
    <t>SSS.21.01.001.048.000</t>
  </si>
  <si>
    <t>Asignación de Reconocimiento por Docencia en Establecimientos de Alta Concentración de Alumnos Prioritarios</t>
  </si>
  <si>
    <t>SSS.21.01.001.049.000</t>
  </si>
  <si>
    <t>Asignación de Responsabilidad Directiva y Asignación Técnico Pedagógica</t>
  </si>
  <si>
    <t>SSS.21.01.001.049.001</t>
  </si>
  <si>
    <t>Asignación por Responsabilidad Directiva</t>
  </si>
  <si>
    <t>SSS.21.01.001.049.002</t>
  </si>
  <si>
    <t>Asignación de Responsabilidad Técnico Pedagógica</t>
  </si>
  <si>
    <t>SSS.21.01.001.050.000</t>
  </si>
  <si>
    <t>Bonificación por Reconocimiento Profesional</t>
  </si>
  <si>
    <t>SSS.21.01.001.051.000</t>
  </si>
  <si>
    <t>Bonificación por Excelencia Académica</t>
  </si>
  <si>
    <t>SSS.21.01.001.998.000</t>
  </si>
  <si>
    <t>Aplicación inciso 5° del Artículo 1° Ley N° 21.526</t>
  </si>
  <si>
    <t>SSS.21.01.001.999.000</t>
  </si>
  <si>
    <t>Otras Asignaciones</t>
  </si>
  <si>
    <t>SSS.21.01.002.000.000</t>
  </si>
  <si>
    <t>Aportes del Empleador</t>
  </si>
  <si>
    <t>SSS.21.01.002.001.000</t>
  </si>
  <si>
    <t>A Servicios de Bienestar</t>
  </si>
  <si>
    <t>SSS.21.01.002.002.000</t>
  </si>
  <si>
    <t>Otras Cotizaciones Previsionales</t>
  </si>
  <si>
    <t>SSS.21.01.003.000.000</t>
  </si>
  <si>
    <t>Asignaciones por Desempeño</t>
  </si>
  <si>
    <t>SSS.21.01.003.001.000</t>
  </si>
  <si>
    <t>Desempeño Institucional</t>
  </si>
  <si>
    <t>SSS.21.01.003.001.001</t>
  </si>
  <si>
    <t>Asignación de Mejoramiento de la Gestión Municipal, Art. 1, Ley Nº20.008</t>
  </si>
  <si>
    <t>SSS.21.01.003.001.002</t>
  </si>
  <si>
    <t>Bonificación Excelencia</t>
  </si>
  <si>
    <t>SSS.21.01.003.002.000</t>
  </si>
  <si>
    <t>Desempeño Colectivo</t>
  </si>
  <si>
    <t>SSS.21.01.003.002.001</t>
  </si>
  <si>
    <t>SSS.21.01.003.002.002</t>
  </si>
  <si>
    <t>Asignación Variable por Desempeño Colectivo</t>
  </si>
  <si>
    <t>SSS.21.01.003.002.003</t>
  </si>
  <si>
    <t>Asignación de Desarrollo y Estímulo al Desempeño Colectivo, Ley Nº19.813</t>
  </si>
  <si>
    <t>SSS.21.01.003.003.000</t>
  </si>
  <si>
    <t>Desempeño Individual</t>
  </si>
  <si>
    <t>SSS.21.01.003.003.001</t>
  </si>
  <si>
    <t>SSS.21.01.003.003.002</t>
  </si>
  <si>
    <t>Asignación de Incentivo por Gestión Jurisdiccional, Art. 2, Ley Nº20.008</t>
  </si>
  <si>
    <t>SSS.21.01.003.003.003</t>
  </si>
  <si>
    <t>Asignación Especial de Incentivo Profesional, Art. 47, Ley N° 19.070</t>
  </si>
  <si>
    <t>SSS.21.01.003.003.004</t>
  </si>
  <si>
    <t>Asignación Variable por Desempeño Individual</t>
  </si>
  <si>
    <t>SSS.21.01.003.003.005</t>
  </si>
  <si>
    <t>Asignación por Mérito, Art. 30 de la Ley Nº19.378, agrega Ley Nº19.607</t>
  </si>
  <si>
    <t>SSS.21.01.004.000.000</t>
  </si>
  <si>
    <t>Remuneraciones Variables</t>
  </si>
  <si>
    <t>SSS.21.01.004.002.000</t>
  </si>
  <si>
    <t>Asignación de Estímulo Jornadas Prioritarias</t>
  </si>
  <si>
    <t>SSS.21.01.004.003.000</t>
  </si>
  <si>
    <t>Asignación Artículo 3, Ley Nº19.264</t>
  </si>
  <si>
    <t>SSS.21.01.004.004.000</t>
  </si>
  <si>
    <t>Asignación por Desempeño de Funciones Críticas</t>
  </si>
  <si>
    <t>SSS.21.01.004.005.000</t>
  </si>
  <si>
    <t>Trabajos Extraordinarios</t>
  </si>
  <si>
    <t>SSS.21.01.004.006.000</t>
  </si>
  <si>
    <t>Comisiones de Servicios en el País</t>
  </si>
  <si>
    <t>SSS.21.01.004.007.000</t>
  </si>
  <si>
    <t>Comisiones de Servicios en el Exterior</t>
  </si>
  <si>
    <t>SSS.21.01.005.000.000</t>
  </si>
  <si>
    <t>Aguinaldos y Bonos</t>
  </si>
  <si>
    <t>SSS.21.01.005.001.000</t>
  </si>
  <si>
    <t>Aguinaldos</t>
  </si>
  <si>
    <t>SSS.21.01.005.001.001</t>
  </si>
  <si>
    <t>Aguinaldo de Fiestras Patrias</t>
  </si>
  <si>
    <t>SSS.21.01.005.001.002</t>
  </si>
  <si>
    <t>Aguinaldo de Navidad</t>
  </si>
  <si>
    <t>SSS.21.01.005.002.000</t>
  </si>
  <si>
    <t>Bono de Escolaridad</t>
  </si>
  <si>
    <t>SSS.21.01.005.003.000</t>
  </si>
  <si>
    <t>Bonos Especiales</t>
  </si>
  <si>
    <t>SSS.21.01.005.003.001</t>
  </si>
  <si>
    <t>Bono Extraordinario Anual</t>
  </si>
  <si>
    <t>SSS.21.01.005.004.000</t>
  </si>
  <si>
    <t>Bonificación Adicional al Bono de Escolaridad</t>
  </si>
  <si>
    <t>SSS.21.02.000.000.000</t>
  </si>
  <si>
    <t>PERSONAL A CONTRATA</t>
  </si>
  <si>
    <t>SSS.21.02.001.000.000</t>
  </si>
  <si>
    <t>SSS.21.02.001.001.000</t>
  </si>
  <si>
    <t>SSS.21.02.001.002.000</t>
  </si>
  <si>
    <t>SSS.21.02.001.002.002</t>
  </si>
  <si>
    <t>SSS.21.02.001.003.000</t>
  </si>
  <si>
    <t>SSS.21.02.001.004.000</t>
  </si>
  <si>
    <t>SSS.21.02.001.004.001</t>
  </si>
  <si>
    <t>SSS.21.02.001.004.002</t>
  </si>
  <si>
    <t>SSS.21.02.001.004.003</t>
  </si>
  <si>
    <t>SSS.21.02.001.007.000</t>
  </si>
  <si>
    <t>Asignaciones del D.L. Nº 3.551, de 1981</t>
  </si>
  <si>
    <t>SSS.21.02.001.007.001</t>
  </si>
  <si>
    <t>SSS.21.02.001.007.002</t>
  </si>
  <si>
    <t>Asignación Protección Imponibilidad, Art. 15 D.L. Nº3.551 de 1981</t>
  </si>
  <si>
    <t>SSS.21.02.001.008.000</t>
  </si>
  <si>
    <t>SSS.21.02.001.008.001</t>
  </si>
  <si>
    <t>SSS.21.02.001.008.002</t>
  </si>
  <si>
    <t>SSS.21.02.001.009.000</t>
  </si>
  <si>
    <t>SSS.21.02.001.009.001</t>
  </si>
  <si>
    <t>SSS.21.02.001.009.003</t>
  </si>
  <si>
    <t>SSS.21.02.001.009.004</t>
  </si>
  <si>
    <t>SSS.21.02.001.009.005</t>
  </si>
  <si>
    <t>SSS.21.02.001.009.006</t>
  </si>
  <si>
    <t>SSS.21.02.001.009.007</t>
  </si>
  <si>
    <t>SSS.21.02.001.009.999</t>
  </si>
  <si>
    <t>SSS.21.02.001.010.000</t>
  </si>
  <si>
    <t>SSS.21.02.001.010.001</t>
  </si>
  <si>
    <t>SSS.21.02.001.011.000</t>
  </si>
  <si>
    <t>SSS.21.02.001.011.001</t>
  </si>
  <si>
    <t>SSS.21.02.001.013.000</t>
  </si>
  <si>
    <t>SSS.21.02.001.013.001</t>
  </si>
  <si>
    <t>SSS.21.02.001.013.002</t>
  </si>
  <si>
    <t>SSS.21.02.001.013.003</t>
  </si>
  <si>
    <t>SSS.21.02.001.013.004</t>
  </si>
  <si>
    <t>SSS.21.02.001.013.005</t>
  </si>
  <si>
    <t>SSS.21.02.001.013.006</t>
  </si>
  <si>
    <t>SSS.21.02.001.013.007</t>
  </si>
  <si>
    <t>SSS.21.02.001.013.999</t>
  </si>
  <si>
    <t>SSS.21.02.001.014.000</t>
  </si>
  <si>
    <t>Asignaciones Sustitutivas</t>
  </si>
  <si>
    <t>SSS.21.02.001.014.001</t>
  </si>
  <si>
    <t>Asignación Unica Artículo 4, Ley N° 18.717</t>
  </si>
  <si>
    <t>SSS.21.02.001.014.999</t>
  </si>
  <si>
    <t>SSS.21.02.001.018.000</t>
  </si>
  <si>
    <t>SSS.21.02.001.018.001</t>
  </si>
  <si>
    <t>SSS.21.02.001.021.000</t>
  </si>
  <si>
    <t>SSS.21.02.001.026.000</t>
  </si>
  <si>
    <t>Asignación de Estímulo Personal Médico Diurno</t>
  </si>
  <si>
    <t>SSS.21.02.001.027.000</t>
  </si>
  <si>
    <t>SSS.21.02.001.027.002</t>
  </si>
  <si>
    <t>SSS.21.02.001.028.000</t>
  </si>
  <si>
    <t>Asignación Artículo 7, Ley Nº19.112</t>
  </si>
  <si>
    <t>SSS.21.02.001.029.000</t>
  </si>
  <si>
    <t>Asignación de Estímulo por Falencia</t>
  </si>
  <si>
    <t>SSS.21.02.001.030.000</t>
  </si>
  <si>
    <t>SSS.21.02.001.030.002</t>
  </si>
  <si>
    <t>SSS.21.02.001.031.000</t>
  </si>
  <si>
    <t>SSS.21.02.001.036.000</t>
  </si>
  <si>
    <t>SSS.21.02.001.037.000</t>
  </si>
  <si>
    <t>SSS.21.02.001.042.000</t>
  </si>
  <si>
    <t>SSS.21.02.001.044.000</t>
  </si>
  <si>
    <t>SSS.21.02.001.045.000</t>
  </si>
  <si>
    <t>SSS.21.02.001.046.000</t>
  </si>
  <si>
    <t>SSS.21.02.001.047.000</t>
  </si>
  <si>
    <t>Asignación por Responsabilidad Directiva y Asignación de Responsabilidad Técnico Pedagógica</t>
  </si>
  <si>
    <t>SSS.21.02.001.047.001</t>
  </si>
  <si>
    <t>SSS.21.02.001.047.002</t>
  </si>
  <si>
    <t>Asignación por Responsabilidad Técnico Pedagógica</t>
  </si>
  <si>
    <t>SSS.21.02.001.048.000</t>
  </si>
  <si>
    <t>SSS.21.02.001.049.000</t>
  </si>
  <si>
    <t>Bonificación de Excelencia Académica</t>
  </si>
  <si>
    <t>SSS.21.02.001.998.000</t>
  </si>
  <si>
    <t>SSS.21.02.001.999.000</t>
  </si>
  <si>
    <t>SSS.21.02.002.000.000</t>
  </si>
  <si>
    <t>SSS.21.02.002.001.000</t>
  </si>
  <si>
    <t>SSS.21.02.002.002.000</t>
  </si>
  <si>
    <t>SSS.21.02.003.000.000</t>
  </si>
  <si>
    <t>SSS.21.02.003.001.000</t>
  </si>
  <si>
    <t>SSS.21.02.003.001.001</t>
  </si>
  <si>
    <t>SSS.21.02.003.001.002</t>
  </si>
  <si>
    <t>SSS.21.02.003.002.000</t>
  </si>
  <si>
    <t>SSS.21.02.003.002.001</t>
  </si>
  <si>
    <t>SSS.21.02.003.002.002</t>
  </si>
  <si>
    <t>SSS.21.02.003.002.003</t>
  </si>
  <si>
    <t>SSS.21.02.003.003.000</t>
  </si>
  <si>
    <t>SSS.21.02.003.003.001</t>
  </si>
  <si>
    <t>SSS.21.02.003.003.002</t>
  </si>
  <si>
    <t>SSS.21.02.003.003.003</t>
  </si>
  <si>
    <t>SSS.21.02.003.003.004</t>
  </si>
  <si>
    <t>Asignación de Mérito, Art. 30 de la Ley Nº19.378, agrega Ley  Nº19.607</t>
  </si>
  <si>
    <t>SSS.21.02.004.000.000</t>
  </si>
  <si>
    <t>SSS.21.02.004.002.000</t>
  </si>
  <si>
    <t>SSS.21.02.004.003.000</t>
  </si>
  <si>
    <t>SSS.21.02.004.004.000</t>
  </si>
  <si>
    <t>SSS.21.02.004.005.000</t>
  </si>
  <si>
    <t>SSS.21.02.004.006.000</t>
  </si>
  <si>
    <t>SSS.21.02.004.007.000</t>
  </si>
  <si>
    <t>SSS.21.02.005.000.000</t>
  </si>
  <si>
    <t>SSS.21.02.005.001.000</t>
  </si>
  <si>
    <t>SSS.21.02.005.001.001</t>
  </si>
  <si>
    <t>SSS.21.02.005.001.002</t>
  </si>
  <si>
    <t>SSS.21.02.005.002.000</t>
  </si>
  <si>
    <t>SSS.21.02.005.003.000</t>
  </si>
  <si>
    <t>SSS.21.02.005.003.001</t>
  </si>
  <si>
    <t>SSS.21.02.005.004.000</t>
  </si>
  <si>
    <t>SSS.21.03.000.000.000</t>
  </si>
  <si>
    <t>OTRAS REMUNERACIONES</t>
  </si>
  <si>
    <t>SSS.21.03.001.000.000</t>
  </si>
  <si>
    <t>Honorarios a Suma Alzada - Personas Naturales</t>
  </si>
  <si>
    <t>SSS.21.03.002.000.000</t>
  </si>
  <si>
    <t>Honorarios Asimilados a Grados</t>
  </si>
  <si>
    <t>SSS.21.03.003.000.000</t>
  </si>
  <si>
    <t>Jornales</t>
  </si>
  <si>
    <t>SSS.21.03.004.000.000</t>
  </si>
  <si>
    <t>Remuneraciones Reguladas por el Código del Trabajo</t>
  </si>
  <si>
    <t>SSS.21.03.004.001.000</t>
  </si>
  <si>
    <t>Sueldos</t>
  </si>
  <si>
    <t>SSS.21.03.004.002.000</t>
  </si>
  <si>
    <t>SSS.21.03.004.003.000</t>
  </si>
  <si>
    <t>SSS.21.03.004.004.000</t>
  </si>
  <si>
    <t>SSS.21.03.005.000.000</t>
  </si>
  <si>
    <t>Suplencias y Reemplazos</t>
  </si>
  <si>
    <t>SSS.21.03.006.000.000</t>
  </si>
  <si>
    <t>Personal a Trato y/o Temporal</t>
  </si>
  <si>
    <t>SSS.21.03.007.000.000</t>
  </si>
  <si>
    <t>Alumnos en Práctica</t>
  </si>
  <si>
    <t>SSS.21.03.999.000.000</t>
  </si>
  <si>
    <t>Otras</t>
  </si>
  <si>
    <t>SSS.21.03.999.001.000</t>
  </si>
  <si>
    <t>Asignación Art. 1, Ley Nº19.464</t>
  </si>
  <si>
    <t>SSS.21.03.999.999.000</t>
  </si>
  <si>
    <t>SSS.21.04.000.000.000</t>
  </si>
  <si>
    <t>OTROS GASTOS EN PERSONAL</t>
  </si>
  <si>
    <t>SSS.21.04.001.000.000</t>
  </si>
  <si>
    <t>Asignación de Traslado</t>
  </si>
  <si>
    <t>SSS.21.04.001.001.000</t>
  </si>
  <si>
    <t>Asignación por Cambio de Residencia Art. 97, letra c), Ley Nº18.883</t>
  </si>
  <si>
    <t>SSS.21.04.003.000.000</t>
  </si>
  <si>
    <t>Dietas a Juntas, Consejos y Comisiones</t>
  </si>
  <si>
    <t>SSS.21.04.003.001.000</t>
  </si>
  <si>
    <t>Dietas de Concejales</t>
  </si>
  <si>
    <t>SSS.21.04.003.002.000</t>
  </si>
  <si>
    <t>Gastos por Comisiones y Representaciones del Municipio</t>
  </si>
  <si>
    <t>SSS.21.04.003.003.000</t>
  </si>
  <si>
    <t>Otros Gastos</t>
  </si>
  <si>
    <t>SSS.21.04.004.000.000</t>
  </si>
  <si>
    <t>Prestaciones de Servicios en Programas Comunitarios</t>
  </si>
  <si>
    <t>SSS.22.00.000.000.000</t>
  </si>
  <si>
    <t>CxP BIENES Y SERVICIOS DE CONSUMO</t>
  </si>
  <si>
    <t>SSS.22.01.000.000.000</t>
  </si>
  <si>
    <t>ALIMENTOS Y BEBIDAS</t>
  </si>
  <si>
    <t>SSS.22.01.001.000.000</t>
  </si>
  <si>
    <t xml:space="preserve">Para Personas </t>
  </si>
  <si>
    <t>SSS.22.01.002.000.000</t>
  </si>
  <si>
    <t>Para Animales</t>
  </si>
  <si>
    <t>SSS.22.02.000.000.000</t>
  </si>
  <si>
    <t>TEXTILES, VESTUARIO Y CALZADO</t>
  </si>
  <si>
    <t>SSS.22.02.001.000.000</t>
  </si>
  <si>
    <t>Textiles y Acabados Textiles</t>
  </si>
  <si>
    <t>SSS.22.02.002.000.000</t>
  </si>
  <si>
    <t>Vestuario, Accesorios y Prendas Diversas</t>
  </si>
  <si>
    <t>SSS.22.02.003.000.000</t>
  </si>
  <si>
    <t>Calzado</t>
  </si>
  <si>
    <t>SSS.22.03.000.000.000</t>
  </si>
  <si>
    <t>COMBUSTIBLES Y LUBRICANTES</t>
  </si>
  <si>
    <t>SSS.22.03.001.000.000</t>
  </si>
  <si>
    <t>Para Vehículos</t>
  </si>
  <si>
    <t>SSS.22.03.002.000.000</t>
  </si>
  <si>
    <t>Para Maquinar., Equipos de Prod., Tracción y Elevación</t>
  </si>
  <si>
    <t>SSS.22.03.003.000.000</t>
  </si>
  <si>
    <t>Para Calefacción</t>
  </si>
  <si>
    <t>SSS.22.03.999.000.000</t>
  </si>
  <si>
    <t>Para Otros</t>
  </si>
  <si>
    <t>SSS.22.04.000.000.000</t>
  </si>
  <si>
    <t>MATERIALES DE USO O CONSUMO</t>
  </si>
  <si>
    <t>SSS.22.04.001.000.000</t>
  </si>
  <si>
    <t>Materiales de Oficina</t>
  </si>
  <si>
    <t>SSS.22.04.002.000.000</t>
  </si>
  <si>
    <t>Textos y Otros Materiales de Enseñanza</t>
  </si>
  <si>
    <t>SSS.22.04.003.000.000</t>
  </si>
  <si>
    <t>Productos Químicos</t>
  </si>
  <si>
    <t>SSS.22.04.004.000.000</t>
  </si>
  <si>
    <t>Productos Farmacéuticos</t>
  </si>
  <si>
    <t>SSS.22.04.005.000.000</t>
  </si>
  <si>
    <t>Materiales y Utiles Quirúrgicos</t>
  </si>
  <si>
    <t>SSS.22.04.006.000.000</t>
  </si>
  <si>
    <t>Fertilizantes, Insecticidas, Fungicidas y Otros</t>
  </si>
  <si>
    <t>SSS.22.04.007.000.000</t>
  </si>
  <si>
    <t>Materiales y Utiles de Aseo</t>
  </si>
  <si>
    <t>SSS.22.04.008.000.000</t>
  </si>
  <si>
    <t>Menaje para Oficina, Casino y Otros</t>
  </si>
  <si>
    <t>SSS.22.04.009.000.000</t>
  </si>
  <si>
    <t>Insumos, Repuestos y Accesorios Computacionales</t>
  </si>
  <si>
    <t>SSS.22.04.010.000.000</t>
  </si>
  <si>
    <t xml:space="preserve">Materiales para Mantenim. y Reparaciones de Inmuebles </t>
  </si>
  <si>
    <t>SSS.22.04.011.000.000</t>
  </si>
  <si>
    <t>Repuestos y  Acces. para Manten. y Repar. de Vehículos</t>
  </si>
  <si>
    <t>SSS.22.04.012.000.000</t>
  </si>
  <si>
    <t>Otros Materiales, Repuestos y Utiles Diversos</t>
  </si>
  <si>
    <t>SSS.22.04.013.000.000</t>
  </si>
  <si>
    <t>Equipos Menores</t>
  </si>
  <si>
    <t>SSS.22.04.014.000.000</t>
  </si>
  <si>
    <t>Productos Elaborados de Cuero, Caucho y Plásticos</t>
  </si>
  <si>
    <t>SSS.22.04.015.000.000</t>
  </si>
  <si>
    <t>Productos Agropecuarios y Forestales</t>
  </si>
  <si>
    <t>SSS.22.04.016.000.000</t>
  </si>
  <si>
    <t>Materias Primas y Semielaboradas</t>
  </si>
  <si>
    <t>SSS.22.04.999.000.000</t>
  </si>
  <si>
    <t>Otros</t>
  </si>
  <si>
    <t>SSS.22.05.000.000.000</t>
  </si>
  <si>
    <t>SERVICIOS BASICOS</t>
  </si>
  <si>
    <t>SSS.22.05.001.000.000</t>
  </si>
  <si>
    <t>Electricidad</t>
  </si>
  <si>
    <t>SSS.22.05.002.000.000</t>
  </si>
  <si>
    <t>Agua</t>
  </si>
  <si>
    <t>SSS.22.05.003.000.000</t>
  </si>
  <si>
    <t>Gas</t>
  </si>
  <si>
    <t>SSS.22.05.004.000.000</t>
  </si>
  <si>
    <t>Correo</t>
  </si>
  <si>
    <t>SSS.22.05.005.000.000</t>
  </si>
  <si>
    <t>Telefonía Fija</t>
  </si>
  <si>
    <t>SSS.22.05.006.000.000</t>
  </si>
  <si>
    <t>Telefonía Celular</t>
  </si>
  <si>
    <t>SSS.22.05.007.000.000</t>
  </si>
  <si>
    <t>Acceso a Internet</t>
  </si>
  <si>
    <t>SSS.22.05.008.000.000</t>
  </si>
  <si>
    <t>Enlaces de Telecomunicaciones</t>
  </si>
  <si>
    <t>SSS.22.05.999.000.000</t>
  </si>
  <si>
    <t>SSS.22.06.000.000.000</t>
  </si>
  <si>
    <t>MANTENIMIENTO Y REPARACIONES</t>
  </si>
  <si>
    <t>SSS.22.06.001.000.000</t>
  </si>
  <si>
    <t>Mantenimiento y Reparación de Edificaciones</t>
  </si>
  <si>
    <t>SSS.22.06.002.000.000</t>
  </si>
  <si>
    <t>Mantenimiento y Reparación de Vehículos</t>
  </si>
  <si>
    <t>SSS.22.06.003.000.000</t>
  </si>
  <si>
    <t>Mantenimiento y Reparación Mobiliarios y Otros</t>
  </si>
  <si>
    <t>SSS.22.06.004.000.000</t>
  </si>
  <si>
    <t>Mantenimiento y Reparación de Máquinas y Equipos de Oficina</t>
  </si>
  <si>
    <t>SSS.22.06.005.000.000</t>
  </si>
  <si>
    <t>Mantenimiento y Reparación Maquinaria y Equipos de Producción</t>
  </si>
  <si>
    <t>SSS.22.06.006.000.000</t>
  </si>
  <si>
    <t>Mantenimiento y Reparación de Otras Maquinarias y Equipos</t>
  </si>
  <si>
    <t>SSS.22.06.007.000.000</t>
  </si>
  <si>
    <t>Mantenimiento y Reparación de Equipos Informáticos</t>
  </si>
  <si>
    <t>SSS.22.06.999.000.000</t>
  </si>
  <si>
    <t>SSS.22.07.000.000.000</t>
  </si>
  <si>
    <t>PUBLICIDAD Y DIFUSION</t>
  </si>
  <si>
    <t>SSS.22.07.001.000.000</t>
  </si>
  <si>
    <t>Servicios de Publicidad</t>
  </si>
  <si>
    <t>SSS.22.07.002.000.000</t>
  </si>
  <si>
    <t>Servicios de Impresión</t>
  </si>
  <si>
    <t>SSS.22.07.003.000.000</t>
  </si>
  <si>
    <t>Servicios de Encuadernación y Empaste</t>
  </si>
  <si>
    <t>SSS.22.07.999.000.000</t>
  </si>
  <si>
    <t>SSS.22.08.000.000.000</t>
  </si>
  <si>
    <t>SERVICIOS GENERALES</t>
  </si>
  <si>
    <t>SSS.22.08.001.000.000</t>
  </si>
  <si>
    <t>Servicios de Aseo</t>
  </si>
  <si>
    <t>SSS.22.08.002.000.000</t>
  </si>
  <si>
    <t>Servicios de Vigilancia</t>
  </si>
  <si>
    <t>SSS.22.08.003.000.000</t>
  </si>
  <si>
    <t>Servicios de Mantención de Jardines</t>
  </si>
  <si>
    <t>SSS.22.08.004.000.000</t>
  </si>
  <si>
    <t>Servicios de Mantención de Alumbrado Público</t>
  </si>
  <si>
    <t>SSS.22.08.005.000.000</t>
  </si>
  <si>
    <t>Servicios de Mantención de Semáforos</t>
  </si>
  <si>
    <t>SSS.22.08.006.000.000</t>
  </si>
  <si>
    <t>Servicios de Mantención de Señalizac. de Tránsito</t>
  </si>
  <si>
    <t>SSS.22.08.007.000.000</t>
  </si>
  <si>
    <t>Pasajes, Fletes y Bodegajes</t>
  </si>
  <si>
    <t>SSS.22.08.008.000.000</t>
  </si>
  <si>
    <t>Salas Cunas y/o Jardines Infantiles</t>
  </si>
  <si>
    <t>SSS.22.08.009.000.000</t>
  </si>
  <si>
    <t>Servicios de Pago y Cobranza</t>
  </si>
  <si>
    <t>SSS.22.08.010.000.000</t>
  </si>
  <si>
    <t>Servicios de Suscripción y Similares</t>
  </si>
  <si>
    <t>SSS.22.08.011.000.000</t>
  </si>
  <si>
    <t>Servicios de Producción y Desarrollo de Eventos</t>
  </si>
  <si>
    <t>SSS.22.08.999.000.000</t>
  </si>
  <si>
    <t>SSS.22.09.000.000.000</t>
  </si>
  <si>
    <t>ARRIENDOS</t>
  </si>
  <si>
    <t>SSS.22.09.001.000.000</t>
  </si>
  <si>
    <t>Arriendo de Terrenos</t>
  </si>
  <si>
    <t>SSS.22.09.002.000.000</t>
  </si>
  <si>
    <t>Arriendo de Edificios</t>
  </si>
  <si>
    <t>SSS.22.09.003.000.000</t>
  </si>
  <si>
    <t>Arriendo de Vehículos</t>
  </si>
  <si>
    <t>SSS.22.09.004.000.000</t>
  </si>
  <si>
    <t>Arriendo de Mobiliario y Otros</t>
  </si>
  <si>
    <t>SSS.22.09.005.000.000</t>
  </si>
  <si>
    <t>Arriendo de Máquinas y Equipos</t>
  </si>
  <si>
    <t>SSS.22.09.006.000.000</t>
  </si>
  <si>
    <t>Arriendo de Equipos Informáticos</t>
  </si>
  <si>
    <t>SSS.22.09.999.000.000</t>
  </si>
  <si>
    <t>SSS.22.10.000.000.000</t>
  </si>
  <si>
    <t>SERVICIOS FINANCIEROS Y DE SEGUROS</t>
  </si>
  <si>
    <t>SSS.22.10.001.000.000</t>
  </si>
  <si>
    <t>Gastos Financ. por Compra y Venta de Títulos y Valores</t>
  </si>
  <si>
    <t>SSS.22.10.002.000.000</t>
  </si>
  <si>
    <t>Primas y Gastos de Seguros</t>
  </si>
  <si>
    <t>SSS.22.10.003.000.000</t>
  </si>
  <si>
    <t>Servicios de Giros y Remesas</t>
  </si>
  <si>
    <t>SSS.22.10.004.000.000</t>
  </si>
  <si>
    <t>Gastos Bancarios</t>
  </si>
  <si>
    <t>SSS.22.10.999.000.000</t>
  </si>
  <si>
    <t>SSS.22.11.000.000.000</t>
  </si>
  <si>
    <t>SERVICIOS TECNICOS Y PROFESIONALES</t>
  </si>
  <si>
    <t>SSS.22.11.001.000.000</t>
  </si>
  <si>
    <t>Estudios e Investigaciones</t>
  </si>
  <si>
    <t>SSS.22.11.002.000.000</t>
  </si>
  <si>
    <t>Cursos de Capacitación</t>
  </si>
  <si>
    <t>SSS.22.11.003.000.000</t>
  </si>
  <si>
    <t>Servicios Informáticos</t>
  </si>
  <si>
    <t>SSS.22.11.999.000.000</t>
  </si>
  <si>
    <t>SSS.22.12.000.000.000</t>
  </si>
  <si>
    <t>OTROS GASTOS EN BIENES Y SERVICIOS DE CONSUMO</t>
  </si>
  <si>
    <t>SSS.22.12.002.000.000</t>
  </si>
  <si>
    <t>Gastos Menores</t>
  </si>
  <si>
    <t>SSS.22.12.003.000.000</t>
  </si>
  <si>
    <t>Gastos de Representación, Protocolo y Ceremonial</t>
  </si>
  <si>
    <t>SSS.22.12.004.000.000</t>
  </si>
  <si>
    <t>Intereses, Multas y Recargos</t>
  </si>
  <si>
    <t>SSS.22.12.005.000.000</t>
  </si>
  <si>
    <t>Derechos y Tasas</t>
  </si>
  <si>
    <t>SSS.22.12.006.000.000</t>
  </si>
  <si>
    <t>Contribuciones</t>
  </si>
  <si>
    <t>SSS.22.12.999.000.000</t>
  </si>
  <si>
    <t>SSS.23.00.000.000.000</t>
  </si>
  <si>
    <t>CxP PRESTACIONES DE SEGURIDAD SOCIAL</t>
  </si>
  <si>
    <t>SSS.23.01.000.000.000</t>
  </si>
  <si>
    <t>PRESTACIONES PREVISIONALES</t>
  </si>
  <si>
    <t>SSS.23.01.004.000.000</t>
  </si>
  <si>
    <t>Desahucios e Indemnizaciones</t>
  </si>
  <si>
    <t>SSS.23.03.000.000.000</t>
  </si>
  <si>
    <t>PRESTACIONES SOCIALES DEL EMPLEADOR</t>
  </si>
  <si>
    <t>SSS.23.03.001.000.000</t>
  </si>
  <si>
    <t>Indemnización de Cargo Fiscal</t>
  </si>
  <si>
    <t>SSS.23.03.004.000.000</t>
  </si>
  <si>
    <t>Otras Indemnizaciones</t>
  </si>
  <si>
    <t>SSS.24.00.000.000.000</t>
  </si>
  <si>
    <t>CxP TRANSFERENCIAS CORRIENTES</t>
  </si>
  <si>
    <t>SSS.24.01.000.000.000</t>
  </si>
  <si>
    <t>AL SECTOR PRIVADO</t>
  </si>
  <si>
    <t>SSS.24.01.001.000.000</t>
  </si>
  <si>
    <t>Fondos de Emergencia</t>
  </si>
  <si>
    <t>SSS.24.01.002.000.000</t>
  </si>
  <si>
    <t>Educación - Pers. Jurídicas Priv. Art. 13 D.F.L. Nº 1, 3063/80</t>
  </si>
  <si>
    <t>SSS.24.01.003.000.000</t>
  </si>
  <si>
    <t>Salud - Pers. Jurídicas Priv.  Art. 13 D.F.L. Nº 1, 3063/80</t>
  </si>
  <si>
    <t>SSS.24.01.004.000.000</t>
  </si>
  <si>
    <t>Organizaciones Comunitarias</t>
  </si>
  <si>
    <t>SSS.24.01.005.000.000</t>
  </si>
  <si>
    <t xml:space="preserve">Otras Personas Jurídicas Privadas </t>
  </si>
  <si>
    <t>SSS.24.01.006.000.000</t>
  </si>
  <si>
    <t>Voluntariado</t>
  </si>
  <si>
    <t>SSS.24.01.007.000.000</t>
  </si>
  <si>
    <t>Asistencia Social a Personas Naturales</t>
  </si>
  <si>
    <t>SSS.24.01.008.000.000</t>
  </si>
  <si>
    <t>Premios y Otros</t>
  </si>
  <si>
    <t>SSS.24.01.009.000.000</t>
  </si>
  <si>
    <t>Educación Prebásica - Personas Juridicas Privadas art 13, DFL Nº1 3.063/80</t>
  </si>
  <si>
    <t>SSS.24.01.999.000.000</t>
  </si>
  <si>
    <t>Otras Transferencias al Sector Privado</t>
  </si>
  <si>
    <t>SSS.24.03.000.000.000</t>
  </si>
  <si>
    <t>A OTRAS ENTIDADES PUBLICAS</t>
  </si>
  <si>
    <t>SSS.24.03.001.000.000</t>
  </si>
  <si>
    <t>A la  Junta Nacional de Auxilio Escolar y B ecas</t>
  </si>
  <si>
    <t>SSS.24.03.002.000.000</t>
  </si>
  <si>
    <t>A los Servicios de Salud</t>
  </si>
  <si>
    <t>SSS.24.03.002.001.000</t>
  </si>
  <si>
    <t>Multa Ley de Alcoholes</t>
  </si>
  <si>
    <t>SSS.24.03.080.000.000</t>
  </si>
  <si>
    <t>A las Asociaciones</t>
  </si>
  <si>
    <t>SSS.24.03.080.001.000</t>
  </si>
  <si>
    <t>A la Asociación Chilena de Municipalidades</t>
  </si>
  <si>
    <t>SSS.24.03.080.002.000</t>
  </si>
  <si>
    <t>A Otras Asociaciones</t>
  </si>
  <si>
    <t>SSS.24.03.090.000.000</t>
  </si>
  <si>
    <t>Al Fondo Común Municipal - Permisos de Circulación</t>
  </si>
  <si>
    <t>SSS.24.03.090.001.000</t>
  </si>
  <si>
    <t>Aporte Año Vigente</t>
  </si>
  <si>
    <t>SSS.24.03.090.002.000</t>
  </si>
  <si>
    <t>Aporte Otros Años</t>
  </si>
  <si>
    <t>SSS.24.03.090.003.000</t>
  </si>
  <si>
    <t>Intereses y Reajustes Pagados</t>
  </si>
  <si>
    <t>SSS.24.03.091.000.000</t>
  </si>
  <si>
    <t>Al Fondo Común Municipal - Patentes Municipales</t>
  </si>
  <si>
    <t>SSS.24.03.091.001.000</t>
  </si>
  <si>
    <t>SSS.24.03.091.002.000</t>
  </si>
  <si>
    <t>SSS.24.03.091.003.000</t>
  </si>
  <si>
    <t>SSS.24.03.092.000.000</t>
  </si>
  <si>
    <t>Al Fondo Común Municipal - Multas</t>
  </si>
  <si>
    <t>SSS.24.03.092.001.000</t>
  </si>
  <si>
    <t>Multas Art. 14, N°6,  Inc. 1°, ley N° 18.695 - Equipos de Registros</t>
  </si>
  <si>
    <t>SSS.24.03.092.002.000</t>
  </si>
  <si>
    <t>Multas Art. 14, N°6,  Inc. 2°, ley N° 18.695 – Multas TAG</t>
  </si>
  <si>
    <t>SSS.24.03.092.003.000</t>
  </si>
  <si>
    <t>Multas Art. 42, Decreto N° 900 de 1996 Ministerio de Obras Públicas</t>
  </si>
  <si>
    <t>SSS.24.03.099.000.000</t>
  </si>
  <si>
    <t>A Otras Entidades Públicas</t>
  </si>
  <si>
    <t>SSS.24.03.100.000.000</t>
  </si>
  <si>
    <t>A Otras Municipalidades</t>
  </si>
  <si>
    <t>SSS.24.03.101.000.000</t>
  </si>
  <si>
    <t>A Servicios Incorporados a su Gestión</t>
  </si>
  <si>
    <t>SSS.24.03.101.001.000</t>
  </si>
  <si>
    <t>A Educación</t>
  </si>
  <si>
    <t>SSS.24.03.101.002.000</t>
  </si>
  <si>
    <t>A Salud</t>
  </si>
  <si>
    <t>SSS.24.03.101.003.000</t>
  </si>
  <si>
    <t>A Cementerios</t>
  </si>
  <si>
    <t>SSS.24.07.000.000.000</t>
  </si>
  <si>
    <t>A ORGANISMOS INTERNACIONALES</t>
  </si>
  <si>
    <t>SSS.24.07.001.000.000</t>
  </si>
  <si>
    <t>A Mercociudades</t>
  </si>
  <si>
    <t>SSS.24.07.099.000.000</t>
  </si>
  <si>
    <t xml:space="preserve">A Otros Organismos Internacionales </t>
  </si>
  <si>
    <t>SSS.25.00.000.000.000</t>
  </si>
  <si>
    <t>C X P INTEGROS AL FISCO</t>
  </si>
  <si>
    <t>SSS.25.01.000.000.000</t>
  </si>
  <si>
    <t>IMPUESTOS</t>
  </si>
  <si>
    <t>SSS.25.99.000.000.000</t>
  </si>
  <si>
    <t>Otros Integros al Fisco</t>
  </si>
  <si>
    <t>SSS.26.00.000.000.000</t>
  </si>
  <si>
    <t>CxP OTROS GASTOS CORRIENTES</t>
  </si>
  <si>
    <t>SSS.26.01.000.000.000</t>
  </si>
  <si>
    <t>DEVOLUCIONES</t>
  </si>
  <si>
    <t>SSS.26.02.000.000.000</t>
  </si>
  <si>
    <t>COMPENSACIÓN POR DAÑOS A TERCERO Y/O A LA PROPIEDAD</t>
  </si>
  <si>
    <t>SSS.26.04.000.000.000</t>
  </si>
  <si>
    <t>APLICACIÓN FONDOS DE TERCEROS</t>
  </si>
  <si>
    <t>SSS.26.04.001.000.000</t>
  </si>
  <si>
    <t>Arancel al Registro de Multas de Tránsito No Pagadas</t>
  </si>
  <si>
    <t>SSS.26.04.003.000.000</t>
  </si>
  <si>
    <t>Aplicación Cobros Judiciales a favor de Empresas Concesionarias</t>
  </si>
  <si>
    <t>SSS.26.04.999.000.000</t>
  </si>
  <si>
    <t>Aplicación Otros Fondos de Terceros</t>
  </si>
  <si>
    <t>SSS.29.00.000.000.000</t>
  </si>
  <si>
    <t>CxP ADQUISIC. DE ACTIVOS NO FINANCIEROS</t>
  </si>
  <si>
    <t>SSS.29.01.000.000.000</t>
  </si>
  <si>
    <t>TERRENOS</t>
  </si>
  <si>
    <t>SSS.29.02.000.000.000</t>
  </si>
  <si>
    <t>EDIFICIOS</t>
  </si>
  <si>
    <t>SSS.29.03.000.000.000</t>
  </si>
  <si>
    <t>VEHICULOS</t>
  </si>
  <si>
    <t>SSS.29.04.000.000.000</t>
  </si>
  <si>
    <t>MOBILIARIO Y OTROS</t>
  </si>
  <si>
    <t>SSS.29.05.000.000.000</t>
  </si>
  <si>
    <t>MAQUINAS Y EQUIPOS</t>
  </si>
  <si>
    <t>SSS.29.05.001.000.000</t>
  </si>
  <si>
    <t>Máquinas y Equipos de Oficina</t>
  </si>
  <si>
    <t>SSS.29.05.002.000.000</t>
  </si>
  <si>
    <t>Maquinarias y Equipos para la Producción</t>
  </si>
  <si>
    <t>SSS.29.05.999.000.000</t>
  </si>
  <si>
    <t>SSS.29.06.000.000.000</t>
  </si>
  <si>
    <t>EQUIPOS INFORMATICOS</t>
  </si>
  <si>
    <t>SSS.29.06.001.000.000</t>
  </si>
  <si>
    <t>Equipos Computacionales y Periféricos</t>
  </si>
  <si>
    <t>SSS.29.06.002.000.000</t>
  </si>
  <si>
    <t>Equipos de Comunicaciones para Redes Informáticas</t>
  </si>
  <si>
    <t>SSS.29.07.000.000.000</t>
  </si>
  <si>
    <t>PROGRAMAS INFORMATICOS</t>
  </si>
  <si>
    <t>SSS.29.07.001.000.000</t>
  </si>
  <si>
    <t>Programas Computacionales</t>
  </si>
  <si>
    <t>SSS.29.07.002.000.000</t>
  </si>
  <si>
    <t>Sistemas de Información</t>
  </si>
  <si>
    <t>SSS.29.99.000.000.000</t>
  </si>
  <si>
    <t>OTROS ACTIVOS NO FINANCIEROS</t>
  </si>
  <si>
    <t>SSS.30.00.000.000.000</t>
  </si>
  <si>
    <t>CxP ADQUISIC. DE ACTIVOS FINANCIEROS</t>
  </si>
  <si>
    <t>SSS.30.01.000.000.000</t>
  </si>
  <si>
    <t>COMPRA DE TITULOS Y VALORES</t>
  </si>
  <si>
    <t>SSS.30.01.001.000.000</t>
  </si>
  <si>
    <t>Depósitos a Plazo</t>
  </si>
  <si>
    <t>SSS.30.01.003.000.000</t>
  </si>
  <si>
    <t>Cuotas de Fondos Mutuos</t>
  </si>
  <si>
    <t>SSS.30.01.004.000.000</t>
  </si>
  <si>
    <t>Bonos o Pagares</t>
  </si>
  <si>
    <t>SSS.30.01.999.000.000</t>
  </si>
  <si>
    <t>SSS.30.02.000.000.000</t>
  </si>
  <si>
    <t>COMPRA DE ACCIONES Y PARTIC. DE CAPITAL</t>
  </si>
  <si>
    <t>SSS.30.99.000.000.000</t>
  </si>
  <si>
    <t>OTROS ACTIVOS FINANCIEROS</t>
  </si>
  <si>
    <t>SSS.31.00.000.000.000</t>
  </si>
  <si>
    <t>C X P INICIATIVAS DE INVERSION</t>
  </si>
  <si>
    <t>SSS.31.01.000.000.000</t>
  </si>
  <si>
    <t>ESTUDIOS BASICOS</t>
  </si>
  <si>
    <t>SSS.31.01.001.000.000</t>
  </si>
  <si>
    <t>Gastos Administrativos</t>
  </si>
  <si>
    <t>SSS.31.01.002.000.000</t>
  </si>
  <si>
    <t>Consultorías</t>
  </si>
  <si>
    <t>SSS.31.02.000.000.000</t>
  </si>
  <si>
    <t>PROYECTOS</t>
  </si>
  <si>
    <t>SSS.31.02.001.000.000</t>
  </si>
  <si>
    <t>SSS.31.02.002.000.000</t>
  </si>
  <si>
    <t>SSS.31.02.003.000.000</t>
  </si>
  <si>
    <t>Terrenos</t>
  </si>
  <si>
    <t>SSS.31.02.004.000.000</t>
  </si>
  <si>
    <t>Obras Civiles</t>
  </si>
  <si>
    <t>SSS.31.02.005.000.000</t>
  </si>
  <si>
    <t>Equipamiento</t>
  </si>
  <si>
    <t>SSS.31.02.006.000.000</t>
  </si>
  <si>
    <t>Equipos</t>
  </si>
  <si>
    <t>SSS.31.02.007.000.000</t>
  </si>
  <si>
    <t>Vehículos</t>
  </si>
  <si>
    <t>SSS.31.02.999.000.000</t>
  </si>
  <si>
    <t>SSS.32.00.000.000.000</t>
  </si>
  <si>
    <t>CxP PRESTAMOS</t>
  </si>
  <si>
    <t>SSS.32.06.000.000.000</t>
  </si>
  <si>
    <t>POR ANTICIPOS A CONTRATISTAS</t>
  </si>
  <si>
    <t>SSS.32.09.000.000.000</t>
  </si>
  <si>
    <t>POR VENTAS A PLAZO</t>
  </si>
  <si>
    <t>SSS.33.00.000.000.000</t>
  </si>
  <si>
    <t>CxP TRANSFERENCIAS DE CAPITAL</t>
  </si>
  <si>
    <t>SSS.33.01.000.000.000</t>
  </si>
  <si>
    <t>SSS.33.03.000.000.000</t>
  </si>
  <si>
    <t>SSS.33.03.001.000.000</t>
  </si>
  <si>
    <t>A los Servicios Regionales de Vivienda y Urbanización</t>
  </si>
  <si>
    <t>SSS.33.03.001.001.000</t>
  </si>
  <si>
    <t>Programa Pavimentos Participativos</t>
  </si>
  <si>
    <t>SSS.33.03.001.002.000</t>
  </si>
  <si>
    <t>Programa Mejoramiento Condominios Sociales</t>
  </si>
  <si>
    <t>SSS.33.03.001.003.000</t>
  </si>
  <si>
    <t>Programa Rehabilitación de Espacios Públicos</t>
  </si>
  <si>
    <t>SSS.33.03.001.004.000</t>
  </si>
  <si>
    <t>Programas Urbanos</t>
  </si>
  <si>
    <t>SSS.33.03.099.000.000</t>
  </si>
  <si>
    <t>SSS.34.00.000.000.000</t>
  </si>
  <si>
    <t>CxP SERVICIO DE LA DEUDA</t>
  </si>
  <si>
    <t>SSS.34.01.000.000.000</t>
  </si>
  <si>
    <t>AMORTIZACION DEUDA INTERNA</t>
  </si>
  <si>
    <t>SSS.34.01.002.000.000</t>
  </si>
  <si>
    <t>Empréstitos</t>
  </si>
  <si>
    <t>SSS.34.01.003.000.000</t>
  </si>
  <si>
    <t>Créditos de Proveedores</t>
  </si>
  <si>
    <t>SSS.34.03.000.000.000</t>
  </si>
  <si>
    <t>INTERESES DEUDA INTERNA</t>
  </si>
  <si>
    <t>SSS.34.03.002.000.000</t>
  </si>
  <si>
    <t>SSS.34.03.003.000.000</t>
  </si>
  <si>
    <t>SSS.34.05.000.000.000</t>
  </si>
  <si>
    <t>OTROS GASTOS FINANC. DEUDA INTERNA</t>
  </si>
  <si>
    <t>SSS.34.05.002.000.000</t>
  </si>
  <si>
    <t>SSS.34.05.003.000.000</t>
  </si>
  <si>
    <t>SSS.34.07.000.000.000</t>
  </si>
  <si>
    <t>DEUDA FLOTANTE</t>
  </si>
  <si>
    <t>SSS.35.00.000.000.000</t>
  </si>
  <si>
    <t>SALDO FINAL DE CAJA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</si>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</sst>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omic Sans MS"/>
      <family val="4"/>
    </font>
    <font>
      <sz val="10"/>
      <name val="Comic Sans MS"/>
      <family val="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3" fontId="18" fillId="33" borderId="10" xfId="0" applyNumberFormat="1" applyFont="1" applyFill="1" applyBorder="1"/>
    <xf numFmtId="3" fontId="18" fillId="34" borderId="10" xfId="0" applyNumberFormat="1" applyFont="1" applyFill="1" applyBorder="1"/>
    <xf numFmtId="3" fontId="18" fillId="35" borderId="10" xfId="0" applyNumberFormat="1" applyFont="1" applyFill="1" applyBorder="1"/>
    <xf numFmtId="3" fontId="19" fillId="36" borderId="10" xfId="0" applyNumberFormat="1" applyFont="1" applyFill="1" applyBorder="1"/>
    <xf numFmtId="3" fontId="18" fillId="0" borderId="10" xfId="0" applyNumberFormat="1" applyFont="1" applyBorder="1" applyProtection="1">
      <protection locked="0"/>
    </xf>
    <xf numFmtId="3" fontId="19" fillId="0" borderId="10" xfId="0" applyNumberFormat="1" applyFont="1" applyBorder="1" applyProtection="1">
      <protection locked="0"/>
    </xf>
    <xf numFmtId="3" fontId="0" fillId="0" borderId="10" xfId="0" applyNumberFormat="1" applyBorder="1"/>
    <xf numFmtId="0" fontId="0" fillId="37" borderId="0" xfId="0" applyFill="1"/>
    <xf numFmtId="1" fontId="0" fillId="37" borderId="0" xfId="0" applyNumberFormat="1" applyFill="1"/>
    <xf numFmtId="1" fontId="0" fillId="0" borderId="0" xfId="0" applyNumberFormat="1"/>
    <xf numFmtId="1" fontId="0" fillId="38" borderId="0" xfId="0" applyNumberForma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3"/>
  <sheetViews>
    <sheetView tabSelected="1" topLeftCell="A410" workbookViewId="0">
      <selection activeCell="H443" sqref="H443"/>
    </sheetView>
  </sheetViews>
  <sheetFormatPr baseColWidth="10" defaultRowHeight="15" x14ac:dyDescent="0.25"/>
  <cols>
    <col min="1" max="1" width="25.140625" bestFit="1" customWidth="1"/>
    <col min="2" max="2" width="37.42578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16.5" x14ac:dyDescent="0.35">
      <c r="A2" t="s">
        <v>7</v>
      </c>
      <c r="B2" t="s">
        <v>8</v>
      </c>
      <c r="C2">
        <v>0</v>
      </c>
      <c r="D2" s="2">
        <f>SUM(D3+D111+D206+D221)</f>
        <v>782964</v>
      </c>
      <c r="E2" s="2">
        <f>SUM(E3+E111+E206+E221)</f>
        <v>742804</v>
      </c>
      <c r="F2" s="2">
        <f>SUM(F3+F111+F206+F221)</f>
        <v>230099.59899999999</v>
      </c>
      <c r="G2" s="2">
        <f>SUM(G3+G111+G206+G221)</f>
        <v>0</v>
      </c>
    </row>
    <row r="3" spans="1:7" ht="16.5" x14ac:dyDescent="0.35">
      <c r="A3" t="s">
        <v>9</v>
      </c>
      <c r="B3" t="s">
        <v>10</v>
      </c>
      <c r="C3">
        <v>0</v>
      </c>
      <c r="D3" s="3">
        <f>SUM(D4+D79+D82+D96+D103)</f>
        <v>356298</v>
      </c>
      <c r="E3" s="3">
        <f>SUM(E4+E79+E82+E96+E103)</f>
        <v>336138</v>
      </c>
      <c r="F3" s="3">
        <f>SUM(F4+F79+F82+F96+F103)</f>
        <v>75695.447999999989</v>
      </c>
      <c r="G3" s="3">
        <f>SUM(G4+G79+G82+G96+G103)</f>
        <v>0</v>
      </c>
    </row>
    <row r="4" spans="1:7" ht="16.5" x14ac:dyDescent="0.35">
      <c r="A4" t="s">
        <v>11</v>
      </c>
      <c r="B4" t="s">
        <v>12</v>
      </c>
      <c r="C4">
        <v>0</v>
      </c>
      <c r="D4" s="1">
        <f>SUM(D5+D6+D9+D11+D16+D20+D23+D31+D33+D35+D44+D47+D52+D55+D56+D57+D61+D63+D64+D65+D66+D67+D78+D51+D69+D70+D71+D72+D75+D76+D77)</f>
        <v>327189</v>
      </c>
      <c r="E4" s="1">
        <f>SUM(E5+E6+E9+E11+E16+E20+E23+E31+E33+E35+E44+E47+E52+E55+E56+E57+E61+E63+E64+E65+E66+E67+E78+E51+E69+E70+E71+E72+E75+E76+E77)</f>
        <v>307029</v>
      </c>
      <c r="F4" s="1">
        <f>SUM(F5+F6+F9+F11+F16+F20+F23+F31+F33+F35+F44+F47+F52+F55+F56+F57+F61+F63+F64+F65+F66+F67+F78+F51+F69+F70+F71+F72+F75+F76+F77)</f>
        <v>65253.788999999997</v>
      </c>
      <c r="G4" s="1">
        <f>SUM(G5+G6+G9+G11+G16+G20+G23+G31+G33+G35+G44+G47+G52+G55+G56+G57+G61+G63+G64+G65+G66+G67+G78+G51+G69+G70+G71+G72+G75+G76+G77)</f>
        <v>0</v>
      </c>
    </row>
    <row r="5" spans="1:7" x14ac:dyDescent="0.25">
      <c r="A5" t="s">
        <v>13</v>
      </c>
      <c r="B5" t="s">
        <v>14</v>
      </c>
      <c r="C5">
        <v>0</v>
      </c>
      <c r="D5">
        <v>107480</v>
      </c>
      <c r="E5">
        <v>97400</v>
      </c>
      <c r="F5" s="9">
        <v>22569.469000000001</v>
      </c>
      <c r="G5">
        <v>0</v>
      </c>
    </row>
    <row r="6" spans="1:7" ht="15.75" x14ac:dyDescent="0.3">
      <c r="A6" t="s">
        <v>15</v>
      </c>
      <c r="B6" t="s">
        <v>16</v>
      </c>
      <c r="C6">
        <v>1</v>
      </c>
      <c r="D6" s="4">
        <f>D7+D8</f>
        <v>0</v>
      </c>
      <c r="E6" s="4">
        <f>E7+E8</f>
        <v>0</v>
      </c>
      <c r="F6" s="4">
        <f>F7+F8</f>
        <v>0</v>
      </c>
      <c r="G6" s="4">
        <f>G7+G8</f>
        <v>0</v>
      </c>
    </row>
    <row r="7" spans="1:7" x14ac:dyDescent="0.25">
      <c r="A7" t="s">
        <v>17</v>
      </c>
      <c r="B7" t="s">
        <v>18</v>
      </c>
      <c r="C7">
        <v>1</v>
      </c>
      <c r="D7">
        <v>0</v>
      </c>
      <c r="E7">
        <v>0</v>
      </c>
      <c r="F7">
        <v>0</v>
      </c>
      <c r="G7">
        <v>0</v>
      </c>
    </row>
    <row r="8" spans="1:7" x14ac:dyDescent="0.25">
      <c r="A8" t="s">
        <v>19</v>
      </c>
      <c r="B8" t="s">
        <v>20</v>
      </c>
      <c r="C8">
        <v>1</v>
      </c>
      <c r="D8">
        <v>0</v>
      </c>
      <c r="E8">
        <v>0</v>
      </c>
      <c r="F8">
        <v>0</v>
      </c>
      <c r="G8">
        <v>0</v>
      </c>
    </row>
    <row r="9" spans="1:7" ht="15.75" x14ac:dyDescent="0.3">
      <c r="A9" t="s">
        <v>21</v>
      </c>
      <c r="B9" t="s">
        <v>22</v>
      </c>
      <c r="C9">
        <v>0</v>
      </c>
      <c r="D9" s="4">
        <f>SUM(D10)</f>
        <v>7367</v>
      </c>
      <c r="E9" s="4">
        <f>SUM(E10)</f>
        <v>7367</v>
      </c>
      <c r="F9" s="4">
        <f>SUM(F10)</f>
        <v>0</v>
      </c>
      <c r="G9" s="4">
        <f>SUM(G10)</f>
        <v>0</v>
      </c>
    </row>
    <row r="10" spans="1:7" x14ac:dyDescent="0.25">
      <c r="A10" t="s">
        <v>23</v>
      </c>
      <c r="B10" t="s">
        <v>24</v>
      </c>
      <c r="C10">
        <v>0</v>
      </c>
      <c r="D10">
        <v>7367</v>
      </c>
      <c r="E10">
        <v>7367</v>
      </c>
      <c r="F10">
        <v>0</v>
      </c>
      <c r="G10">
        <v>0</v>
      </c>
    </row>
    <row r="11" spans="1:7" ht="15.75" x14ac:dyDescent="0.3">
      <c r="A11" t="s">
        <v>25</v>
      </c>
      <c r="B11" t="s">
        <v>26</v>
      </c>
      <c r="C11">
        <v>1</v>
      </c>
      <c r="D11" s="4">
        <f>SUM(D12+D13+D14+D15)</f>
        <v>0</v>
      </c>
      <c r="E11" s="4">
        <f>SUM(E12+E13+E14+E15)</f>
        <v>0</v>
      </c>
      <c r="F11" s="4">
        <f>SUM(F12+F13+F14+F15)</f>
        <v>0</v>
      </c>
      <c r="G11" s="4">
        <f>SUM(G12+G13+G14+G15)</f>
        <v>0</v>
      </c>
    </row>
    <row r="12" spans="1:7" x14ac:dyDescent="0.25">
      <c r="A12" t="s">
        <v>27</v>
      </c>
      <c r="B12" t="s">
        <v>28</v>
      </c>
      <c r="C12">
        <v>1</v>
      </c>
      <c r="D12">
        <v>0</v>
      </c>
      <c r="E12">
        <v>0</v>
      </c>
      <c r="F12">
        <v>0</v>
      </c>
      <c r="G12">
        <v>0</v>
      </c>
    </row>
    <row r="13" spans="1:7" x14ac:dyDescent="0.25">
      <c r="A13" t="s">
        <v>29</v>
      </c>
      <c r="B13" t="s">
        <v>30</v>
      </c>
      <c r="C13">
        <v>1</v>
      </c>
      <c r="D13">
        <v>0</v>
      </c>
      <c r="E13">
        <v>0</v>
      </c>
      <c r="F13">
        <v>0</v>
      </c>
      <c r="G13">
        <v>0</v>
      </c>
    </row>
    <row r="14" spans="1:7" x14ac:dyDescent="0.25">
      <c r="A14" t="s">
        <v>31</v>
      </c>
      <c r="B14" t="s">
        <v>32</v>
      </c>
      <c r="C14">
        <v>1</v>
      </c>
      <c r="D14">
        <v>0</v>
      </c>
      <c r="E14">
        <v>0</v>
      </c>
      <c r="F14">
        <v>0</v>
      </c>
      <c r="G14">
        <v>0</v>
      </c>
    </row>
    <row r="15" spans="1:7" x14ac:dyDescent="0.25">
      <c r="A15" t="s">
        <v>33</v>
      </c>
      <c r="B15" t="s">
        <v>34</v>
      </c>
      <c r="C15">
        <v>1</v>
      </c>
      <c r="D15">
        <v>0</v>
      </c>
      <c r="E15">
        <v>0</v>
      </c>
      <c r="F15">
        <v>0</v>
      </c>
      <c r="G15">
        <v>0</v>
      </c>
    </row>
    <row r="16" spans="1:7" ht="15.75" x14ac:dyDescent="0.3">
      <c r="A16" t="s">
        <v>35</v>
      </c>
      <c r="B16" t="s">
        <v>36</v>
      </c>
      <c r="C16">
        <v>0</v>
      </c>
      <c r="D16" s="4">
        <f>SUM(D17+D18+D19)</f>
        <v>11381</v>
      </c>
      <c r="E16" s="4">
        <f>SUM(E17+E18+E19)</f>
        <v>11381</v>
      </c>
      <c r="F16" s="4">
        <f>SUM(F17+F18+F19)</f>
        <v>1114.673</v>
      </c>
      <c r="G16" s="4">
        <f>SUM(G17+G18+G19)</f>
        <v>0</v>
      </c>
    </row>
    <row r="17" spans="1:7" x14ac:dyDescent="0.25">
      <c r="A17" t="s">
        <v>37</v>
      </c>
      <c r="B17" t="s">
        <v>38</v>
      </c>
      <c r="C17">
        <v>0</v>
      </c>
      <c r="D17">
        <v>11381</v>
      </c>
      <c r="E17">
        <v>11381</v>
      </c>
      <c r="F17" s="9">
        <v>1114.673</v>
      </c>
      <c r="G17">
        <v>0</v>
      </c>
    </row>
    <row r="18" spans="1:7" x14ac:dyDescent="0.25">
      <c r="A18" t="s">
        <v>39</v>
      </c>
      <c r="B18" t="s">
        <v>40</v>
      </c>
      <c r="C18">
        <v>1</v>
      </c>
      <c r="D18">
        <v>0</v>
      </c>
      <c r="E18">
        <v>0</v>
      </c>
      <c r="F18">
        <v>0</v>
      </c>
      <c r="G18">
        <v>0</v>
      </c>
    </row>
    <row r="19" spans="1:7" x14ac:dyDescent="0.25">
      <c r="A19" t="s">
        <v>41</v>
      </c>
      <c r="B19" t="s">
        <v>42</v>
      </c>
      <c r="C19">
        <v>1</v>
      </c>
      <c r="D19">
        <v>0</v>
      </c>
      <c r="E19">
        <v>0</v>
      </c>
      <c r="F19">
        <v>0</v>
      </c>
      <c r="G19">
        <v>0</v>
      </c>
    </row>
    <row r="20" spans="1:7" ht="15.75" x14ac:dyDescent="0.3">
      <c r="A20" t="s">
        <v>43</v>
      </c>
      <c r="B20" t="s">
        <v>44</v>
      </c>
      <c r="C20">
        <v>1</v>
      </c>
      <c r="D20" s="4">
        <f>SUM(D21+D22)</f>
        <v>0</v>
      </c>
      <c r="E20" s="4">
        <f>SUM(E21+E22)</f>
        <v>0</v>
      </c>
      <c r="F20" s="4">
        <f>SUM(F21+F22)</f>
        <v>0</v>
      </c>
      <c r="G20" s="4">
        <f>SUM(G21+G22)</f>
        <v>0</v>
      </c>
    </row>
    <row r="21" spans="1:7" x14ac:dyDescent="0.25">
      <c r="A21" t="s">
        <v>45</v>
      </c>
      <c r="B21" t="s">
        <v>46</v>
      </c>
      <c r="C21">
        <v>1</v>
      </c>
      <c r="D21">
        <v>0</v>
      </c>
      <c r="E21">
        <v>0</v>
      </c>
      <c r="F21">
        <v>0</v>
      </c>
      <c r="G21">
        <v>0</v>
      </c>
    </row>
    <row r="22" spans="1:7" x14ac:dyDescent="0.25">
      <c r="A22" t="s">
        <v>47</v>
      </c>
      <c r="B22" t="s">
        <v>48</v>
      </c>
      <c r="C22">
        <v>1</v>
      </c>
      <c r="D22">
        <v>0</v>
      </c>
      <c r="E22">
        <v>0</v>
      </c>
      <c r="F22">
        <v>0</v>
      </c>
      <c r="G22">
        <v>0</v>
      </c>
    </row>
    <row r="23" spans="1:7" ht="15.75" x14ac:dyDescent="0.3">
      <c r="A23" t="s">
        <v>49</v>
      </c>
      <c r="B23" t="s">
        <v>50</v>
      </c>
      <c r="C23">
        <v>0</v>
      </c>
      <c r="D23" s="4">
        <f>SUM(D24+D25+D26+D27+D28+D29+D30)</f>
        <v>0</v>
      </c>
      <c r="E23" s="4">
        <f>SUM(E24+E25+E26+E27+E28+E29+E30)</f>
        <v>0</v>
      </c>
      <c r="F23" s="4">
        <f>SUM(F24+F25+F26+F27+F28+F29+F30)</f>
        <v>1311.3310000000001</v>
      </c>
      <c r="G23" s="4">
        <f>SUM(G24+G25+G26+G27+G28+G29+G30)</f>
        <v>0</v>
      </c>
    </row>
    <row r="24" spans="1:7" x14ac:dyDescent="0.25">
      <c r="A24" t="s">
        <v>51</v>
      </c>
      <c r="B24" t="s">
        <v>52</v>
      </c>
      <c r="C24">
        <v>1</v>
      </c>
      <c r="D24">
        <v>0</v>
      </c>
      <c r="E24">
        <v>0</v>
      </c>
      <c r="F24">
        <v>0</v>
      </c>
      <c r="G24">
        <v>0</v>
      </c>
    </row>
    <row r="25" spans="1:7" x14ac:dyDescent="0.25">
      <c r="A25" t="s">
        <v>53</v>
      </c>
      <c r="B25" t="s">
        <v>54</v>
      </c>
      <c r="C25">
        <v>1</v>
      </c>
      <c r="D25">
        <v>0</v>
      </c>
      <c r="E25">
        <v>0</v>
      </c>
      <c r="F25">
        <v>0</v>
      </c>
      <c r="G25">
        <v>0</v>
      </c>
    </row>
    <row r="26" spans="1:7" x14ac:dyDescent="0.25">
      <c r="A26" t="s">
        <v>55</v>
      </c>
      <c r="B26" t="s">
        <v>56</v>
      </c>
      <c r="C26">
        <v>1</v>
      </c>
      <c r="D26">
        <v>0</v>
      </c>
      <c r="E26">
        <v>0</v>
      </c>
      <c r="F26">
        <v>0</v>
      </c>
      <c r="G26">
        <v>0</v>
      </c>
    </row>
    <row r="27" spans="1:7" x14ac:dyDescent="0.25">
      <c r="A27" t="s">
        <v>57</v>
      </c>
      <c r="B27" t="s">
        <v>58</v>
      </c>
      <c r="C27">
        <v>1</v>
      </c>
      <c r="D27">
        <v>0</v>
      </c>
      <c r="E27">
        <v>0</v>
      </c>
      <c r="F27">
        <v>0</v>
      </c>
      <c r="G27">
        <v>0</v>
      </c>
    </row>
    <row r="28" spans="1:7" x14ac:dyDescent="0.25">
      <c r="A28" t="s">
        <v>59</v>
      </c>
      <c r="B28" t="s">
        <v>60</v>
      </c>
      <c r="C28">
        <v>1</v>
      </c>
      <c r="D28">
        <v>0</v>
      </c>
      <c r="E28">
        <v>0</v>
      </c>
      <c r="F28">
        <v>0</v>
      </c>
      <c r="G28">
        <v>0</v>
      </c>
    </row>
    <row r="29" spans="1:7" x14ac:dyDescent="0.25">
      <c r="A29" t="s">
        <v>61</v>
      </c>
      <c r="B29" t="s">
        <v>62</v>
      </c>
      <c r="C29">
        <v>1</v>
      </c>
      <c r="D29">
        <v>0</v>
      </c>
      <c r="E29">
        <v>0</v>
      </c>
      <c r="F29">
        <v>0</v>
      </c>
      <c r="G29">
        <v>0</v>
      </c>
    </row>
    <row r="30" spans="1:7" x14ac:dyDescent="0.25">
      <c r="A30" t="s">
        <v>63</v>
      </c>
      <c r="B30" t="s">
        <v>64</v>
      </c>
      <c r="C30">
        <v>0</v>
      </c>
      <c r="D30">
        <v>0</v>
      </c>
      <c r="E30">
        <v>0</v>
      </c>
      <c r="F30" s="9">
        <f>125.478+456.523+62.196+356.6+310.534</f>
        <v>1311.3310000000001</v>
      </c>
      <c r="G30">
        <v>0</v>
      </c>
    </row>
    <row r="31" spans="1:7" ht="15.75" x14ac:dyDescent="0.3">
      <c r="A31" t="s">
        <v>65</v>
      </c>
      <c r="B31" t="s">
        <v>66</v>
      </c>
      <c r="C31">
        <v>1</v>
      </c>
      <c r="D31" s="4">
        <f>SUM(D32)</f>
        <v>0</v>
      </c>
      <c r="E31" s="4">
        <f>SUM(E32)</f>
        <v>0</v>
      </c>
      <c r="F31" s="4">
        <f>SUM(F32)</f>
        <v>0</v>
      </c>
      <c r="G31" s="4">
        <f>SUM(G32)</f>
        <v>0</v>
      </c>
    </row>
    <row r="32" spans="1:7" x14ac:dyDescent="0.25">
      <c r="A32" t="s">
        <v>67</v>
      </c>
      <c r="B32" t="s">
        <v>68</v>
      </c>
      <c r="C32">
        <v>1</v>
      </c>
      <c r="D32">
        <v>0</v>
      </c>
      <c r="E32">
        <v>0</v>
      </c>
      <c r="F32">
        <v>0</v>
      </c>
      <c r="G32">
        <v>0</v>
      </c>
    </row>
    <row r="33" spans="1:7" ht="15.75" x14ac:dyDescent="0.3">
      <c r="A33" t="s">
        <v>69</v>
      </c>
      <c r="B33" t="s">
        <v>70</v>
      </c>
      <c r="C33">
        <v>0</v>
      </c>
      <c r="D33" s="4">
        <f>SUM(D34)</f>
        <v>11373</v>
      </c>
      <c r="E33" s="4">
        <f>SUM(E34)</f>
        <v>11373</v>
      </c>
      <c r="F33" s="4">
        <f>SUM(F34)</f>
        <v>1022.091</v>
      </c>
      <c r="G33" s="4">
        <f>SUM(G34)</f>
        <v>0</v>
      </c>
    </row>
    <row r="34" spans="1:7" x14ac:dyDescent="0.25">
      <c r="A34" t="s">
        <v>71</v>
      </c>
      <c r="B34" t="s">
        <v>72</v>
      </c>
      <c r="C34">
        <v>0</v>
      </c>
      <c r="D34">
        <v>11373</v>
      </c>
      <c r="E34">
        <v>11373</v>
      </c>
      <c r="F34" s="9">
        <f>353.696+668.395</f>
        <v>1022.091</v>
      </c>
      <c r="G34">
        <v>0</v>
      </c>
    </row>
    <row r="35" spans="1:7" ht="15.75" x14ac:dyDescent="0.3">
      <c r="A35" t="s">
        <v>73</v>
      </c>
      <c r="B35" t="s">
        <v>74</v>
      </c>
      <c r="C35">
        <v>0</v>
      </c>
      <c r="D35" s="4">
        <f>SUM(D36+D37+D38+D39+D40+D41+D42+D43)</f>
        <v>16519</v>
      </c>
      <c r="E35" s="4">
        <f>SUM(E36+E37+E38+E39+E40+E41+E42+E43)</f>
        <v>16519</v>
      </c>
      <c r="F35" s="4">
        <f>SUM(F36+F37+F38+F39+F40+F41+F42+F43)</f>
        <v>116.596</v>
      </c>
      <c r="G35" s="4">
        <f>SUM(G36+G37+G38+G39+G40+G41+G42+G43)</f>
        <v>0</v>
      </c>
    </row>
    <row r="36" spans="1:7" x14ac:dyDescent="0.25">
      <c r="A36" t="s">
        <v>75</v>
      </c>
      <c r="B36" t="s">
        <v>76</v>
      </c>
      <c r="C36">
        <v>1</v>
      </c>
      <c r="D36">
        <v>0</v>
      </c>
      <c r="E36">
        <v>0</v>
      </c>
      <c r="F36">
        <v>0</v>
      </c>
      <c r="G36">
        <v>0</v>
      </c>
    </row>
    <row r="37" spans="1:7" x14ac:dyDescent="0.25">
      <c r="A37" t="s">
        <v>77</v>
      </c>
      <c r="B37" t="s">
        <v>78</v>
      </c>
      <c r="C37">
        <v>1</v>
      </c>
      <c r="D37">
        <v>0</v>
      </c>
      <c r="E37">
        <v>0</v>
      </c>
      <c r="F37">
        <v>0</v>
      </c>
      <c r="G37">
        <v>0</v>
      </c>
    </row>
    <row r="38" spans="1:7" x14ac:dyDescent="0.25">
      <c r="A38" t="s">
        <v>79</v>
      </c>
      <c r="B38" t="s">
        <v>80</v>
      </c>
      <c r="C38">
        <v>1</v>
      </c>
      <c r="D38">
        <v>0</v>
      </c>
      <c r="E38">
        <v>0</v>
      </c>
      <c r="F38">
        <v>0</v>
      </c>
      <c r="G38">
        <v>0</v>
      </c>
    </row>
    <row r="39" spans="1:7" x14ac:dyDescent="0.25">
      <c r="A39" t="s">
        <v>81</v>
      </c>
      <c r="B39" t="s">
        <v>82</v>
      </c>
      <c r="C39">
        <v>1</v>
      </c>
      <c r="D39">
        <v>0</v>
      </c>
      <c r="E39">
        <v>0</v>
      </c>
      <c r="F39">
        <v>0</v>
      </c>
      <c r="G39">
        <v>0</v>
      </c>
    </row>
    <row r="40" spans="1:7" x14ac:dyDescent="0.25">
      <c r="A40" t="s">
        <v>83</v>
      </c>
      <c r="B40" t="s">
        <v>84</v>
      </c>
      <c r="C40">
        <v>1</v>
      </c>
      <c r="D40">
        <v>0</v>
      </c>
      <c r="E40">
        <v>0</v>
      </c>
      <c r="F40">
        <v>0</v>
      </c>
      <c r="G40">
        <v>0</v>
      </c>
    </row>
    <row r="41" spans="1:7" x14ac:dyDescent="0.25">
      <c r="A41" t="s">
        <v>85</v>
      </c>
      <c r="B41" t="s">
        <v>86</v>
      </c>
      <c r="C41">
        <v>1</v>
      </c>
      <c r="D41">
        <v>0</v>
      </c>
      <c r="E41">
        <v>0</v>
      </c>
      <c r="F41">
        <v>0</v>
      </c>
      <c r="G41">
        <v>0</v>
      </c>
    </row>
    <row r="42" spans="1:7" x14ac:dyDescent="0.25">
      <c r="A42" t="s">
        <v>87</v>
      </c>
      <c r="B42" t="s">
        <v>88</v>
      </c>
      <c r="C42">
        <v>1</v>
      </c>
      <c r="D42">
        <v>0</v>
      </c>
      <c r="E42">
        <v>0</v>
      </c>
      <c r="F42">
        <v>0</v>
      </c>
      <c r="G42">
        <v>0</v>
      </c>
    </row>
    <row r="43" spans="1:7" x14ac:dyDescent="0.25">
      <c r="A43" t="s">
        <v>89</v>
      </c>
      <c r="B43" t="s">
        <v>90</v>
      </c>
      <c r="C43">
        <v>0</v>
      </c>
      <c r="D43">
        <v>16519</v>
      </c>
      <c r="E43">
        <v>16519</v>
      </c>
      <c r="F43" s="10">
        <v>116.596</v>
      </c>
      <c r="G43">
        <v>0</v>
      </c>
    </row>
    <row r="44" spans="1:7" ht="15.75" x14ac:dyDescent="0.3">
      <c r="A44" t="s">
        <v>91</v>
      </c>
      <c r="B44" t="s">
        <v>92</v>
      </c>
      <c r="C44">
        <v>1</v>
      </c>
      <c r="D44" s="4">
        <f>SUM(D45+D46)</f>
        <v>0</v>
      </c>
      <c r="E44" s="4">
        <f>SUM(E45+E46)</f>
        <v>0</v>
      </c>
      <c r="F44" s="4">
        <f>SUM(F45+F46)</f>
        <v>0</v>
      </c>
      <c r="G44" s="4">
        <f>SUM(G45+G46)</f>
        <v>0</v>
      </c>
    </row>
    <row r="45" spans="1:7" x14ac:dyDescent="0.25">
      <c r="A45" t="s">
        <v>93</v>
      </c>
      <c r="B45" t="s">
        <v>94</v>
      </c>
      <c r="C45">
        <v>1</v>
      </c>
      <c r="D45">
        <v>0</v>
      </c>
      <c r="E45">
        <v>0</v>
      </c>
      <c r="F45">
        <v>0</v>
      </c>
      <c r="G45">
        <v>0</v>
      </c>
    </row>
    <row r="46" spans="1:7" x14ac:dyDescent="0.25">
      <c r="A46" t="s">
        <v>95</v>
      </c>
      <c r="B46" t="s">
        <v>96</v>
      </c>
      <c r="C46">
        <v>1</v>
      </c>
      <c r="D46">
        <v>0</v>
      </c>
      <c r="E46">
        <v>0</v>
      </c>
      <c r="F46">
        <v>0</v>
      </c>
      <c r="G46">
        <v>0</v>
      </c>
    </row>
    <row r="47" spans="1:7" ht="15.75" x14ac:dyDescent="0.3">
      <c r="A47" t="s">
        <v>97</v>
      </c>
      <c r="B47" t="s">
        <v>98</v>
      </c>
      <c r="C47">
        <v>0</v>
      </c>
      <c r="D47" s="4">
        <f>SUM(D48+D49+D50)</f>
        <v>11141</v>
      </c>
      <c r="E47" s="4">
        <f>SUM(E48+E49+E50)</f>
        <v>11141</v>
      </c>
      <c r="F47" s="4">
        <f>SUM(F48+F49+F50)</f>
        <v>419.48</v>
      </c>
      <c r="G47" s="4">
        <f>SUM(G48+G49+G50)</f>
        <v>0</v>
      </c>
    </row>
    <row r="48" spans="1:7" x14ac:dyDescent="0.25">
      <c r="A48" t="s">
        <v>99</v>
      </c>
      <c r="B48" t="s">
        <v>100</v>
      </c>
      <c r="C48">
        <v>1</v>
      </c>
      <c r="D48">
        <v>0</v>
      </c>
      <c r="E48">
        <v>0</v>
      </c>
      <c r="F48">
        <v>0</v>
      </c>
      <c r="G48">
        <v>0</v>
      </c>
    </row>
    <row r="49" spans="1:7" x14ac:dyDescent="0.25">
      <c r="A49" t="s">
        <v>101</v>
      </c>
      <c r="B49" t="s">
        <v>102</v>
      </c>
      <c r="C49">
        <v>0</v>
      </c>
      <c r="D49">
        <v>11141</v>
      </c>
      <c r="E49">
        <v>11141</v>
      </c>
      <c r="F49" s="10">
        <v>419.48</v>
      </c>
      <c r="G49">
        <v>0</v>
      </c>
    </row>
    <row r="50" spans="1:7" x14ac:dyDescent="0.25">
      <c r="A50" t="s">
        <v>103</v>
      </c>
      <c r="B50" t="s">
        <v>104</v>
      </c>
      <c r="C50">
        <v>1</v>
      </c>
      <c r="D50">
        <v>0</v>
      </c>
      <c r="E50">
        <v>0</v>
      </c>
      <c r="F50">
        <v>0</v>
      </c>
      <c r="G50">
        <v>0</v>
      </c>
    </row>
    <row r="51" spans="1:7" x14ac:dyDescent="0.25">
      <c r="A51" t="s">
        <v>105</v>
      </c>
      <c r="B51" t="s">
        <v>106</v>
      </c>
      <c r="C51">
        <v>1</v>
      </c>
      <c r="D51">
        <v>0</v>
      </c>
      <c r="E51">
        <v>0</v>
      </c>
      <c r="F51">
        <v>0</v>
      </c>
      <c r="G51">
        <v>0</v>
      </c>
    </row>
    <row r="52" spans="1:7" ht="15.75" x14ac:dyDescent="0.3">
      <c r="A52" t="s">
        <v>107</v>
      </c>
      <c r="B52" t="s">
        <v>108</v>
      </c>
      <c r="C52">
        <v>1</v>
      </c>
      <c r="D52" s="4">
        <f>SUM(D53+D54)</f>
        <v>0</v>
      </c>
      <c r="E52" s="4">
        <f>SUM(E53+E54)</f>
        <v>0</v>
      </c>
      <c r="F52" s="4">
        <f>SUM(F53+F54)</f>
        <v>0</v>
      </c>
      <c r="G52" s="4">
        <f>SUM(G53+G54)</f>
        <v>0</v>
      </c>
    </row>
    <row r="53" spans="1:7" x14ac:dyDescent="0.25">
      <c r="A53" t="s">
        <v>109</v>
      </c>
      <c r="B53" t="s">
        <v>110</v>
      </c>
      <c r="C53">
        <v>1</v>
      </c>
      <c r="D53">
        <v>0</v>
      </c>
      <c r="E53">
        <v>0</v>
      </c>
      <c r="F53">
        <v>0</v>
      </c>
      <c r="G53">
        <v>0</v>
      </c>
    </row>
    <row r="54" spans="1:7" x14ac:dyDescent="0.25">
      <c r="A54" t="s">
        <v>111</v>
      </c>
      <c r="B54" t="s">
        <v>112</v>
      </c>
      <c r="C54">
        <v>1</v>
      </c>
      <c r="D54">
        <v>0</v>
      </c>
      <c r="E54">
        <v>0</v>
      </c>
      <c r="F54">
        <v>0</v>
      </c>
      <c r="G54">
        <v>0</v>
      </c>
    </row>
    <row r="55" spans="1:7" x14ac:dyDescent="0.25">
      <c r="A55" t="s">
        <v>113</v>
      </c>
      <c r="B55" t="s">
        <v>114</v>
      </c>
      <c r="C55">
        <v>1</v>
      </c>
      <c r="D55">
        <v>0</v>
      </c>
      <c r="E55">
        <v>0</v>
      </c>
      <c r="F55">
        <v>0</v>
      </c>
      <c r="G55">
        <v>0</v>
      </c>
    </row>
    <row r="56" spans="1:7" x14ac:dyDescent="0.25">
      <c r="A56" t="s">
        <v>115</v>
      </c>
      <c r="B56" t="s">
        <v>116</v>
      </c>
      <c r="C56">
        <v>1</v>
      </c>
      <c r="D56">
        <v>0</v>
      </c>
      <c r="E56">
        <v>0</v>
      </c>
      <c r="F56">
        <v>0</v>
      </c>
      <c r="G56">
        <v>0</v>
      </c>
    </row>
    <row r="57" spans="1:7" ht="15.75" x14ac:dyDescent="0.3">
      <c r="A57" t="s">
        <v>117</v>
      </c>
      <c r="B57" t="s">
        <v>118</v>
      </c>
      <c r="C57">
        <v>0</v>
      </c>
      <c r="D57" s="4">
        <f>SUM(D58+D59+D60)</f>
        <v>54448</v>
      </c>
      <c r="E57" s="4">
        <f>SUM(E58+E59+E60)</f>
        <v>54448</v>
      </c>
      <c r="F57" s="4">
        <f>SUM(F58+F59+F60)</f>
        <v>14970.984</v>
      </c>
      <c r="G57" s="4">
        <f>SUM(G58+G59+G60)</f>
        <v>0</v>
      </c>
    </row>
    <row r="58" spans="1:7" x14ac:dyDescent="0.25">
      <c r="A58" t="s">
        <v>119</v>
      </c>
      <c r="B58" t="s">
        <v>120</v>
      </c>
      <c r="C58">
        <v>0</v>
      </c>
      <c r="D58">
        <v>54448</v>
      </c>
      <c r="E58">
        <v>54448</v>
      </c>
      <c r="F58" s="9">
        <f>13529.367+1441.617</f>
        <v>14970.984</v>
      </c>
      <c r="G58">
        <v>0</v>
      </c>
    </row>
    <row r="59" spans="1:7" x14ac:dyDescent="0.25">
      <c r="A59" t="s">
        <v>121</v>
      </c>
      <c r="B59" t="s">
        <v>122</v>
      </c>
      <c r="C59">
        <v>1</v>
      </c>
      <c r="D59">
        <v>0</v>
      </c>
      <c r="E59">
        <v>0</v>
      </c>
      <c r="F59">
        <v>0</v>
      </c>
      <c r="G59">
        <v>0</v>
      </c>
    </row>
    <row r="60" spans="1:7" x14ac:dyDescent="0.25">
      <c r="A60" t="s">
        <v>123</v>
      </c>
      <c r="B60" t="s">
        <v>124</v>
      </c>
      <c r="C60">
        <v>1</v>
      </c>
      <c r="D60">
        <v>0</v>
      </c>
      <c r="E60">
        <v>0</v>
      </c>
      <c r="F60">
        <v>0</v>
      </c>
      <c r="G60">
        <v>0</v>
      </c>
    </row>
    <row r="61" spans="1:7" ht="15.75" x14ac:dyDescent="0.3">
      <c r="A61" t="s">
        <v>125</v>
      </c>
      <c r="B61" t="s">
        <v>126</v>
      </c>
      <c r="C61">
        <v>0</v>
      </c>
      <c r="D61" s="4">
        <f>SUM(D62)</f>
        <v>0</v>
      </c>
      <c r="E61" s="4">
        <f>SUM(E62)</f>
        <v>0</v>
      </c>
      <c r="F61" s="4">
        <f>SUM(F62)</f>
        <v>0</v>
      </c>
      <c r="G61" s="4">
        <f>SUM(G62)</f>
        <v>0</v>
      </c>
    </row>
    <row r="62" spans="1:7" x14ac:dyDescent="0.25">
      <c r="A62" t="s">
        <v>127</v>
      </c>
      <c r="B62" t="s">
        <v>128</v>
      </c>
      <c r="C62">
        <v>0</v>
      </c>
      <c r="D62">
        <v>0</v>
      </c>
      <c r="E62">
        <v>0</v>
      </c>
      <c r="F62" s="8"/>
      <c r="G62">
        <v>0</v>
      </c>
    </row>
    <row r="63" spans="1:7" x14ac:dyDescent="0.25">
      <c r="A63" t="s">
        <v>129</v>
      </c>
      <c r="B63" t="s">
        <v>130</v>
      </c>
      <c r="C63">
        <v>1</v>
      </c>
      <c r="D63">
        <v>0</v>
      </c>
      <c r="E63">
        <v>0</v>
      </c>
      <c r="F63">
        <v>0</v>
      </c>
      <c r="G63">
        <v>0</v>
      </c>
    </row>
    <row r="64" spans="1:7" x14ac:dyDescent="0.25">
      <c r="A64" t="s">
        <v>131</v>
      </c>
      <c r="B64" t="s">
        <v>132</v>
      </c>
      <c r="C64">
        <v>1</v>
      </c>
      <c r="D64">
        <v>0</v>
      </c>
      <c r="E64">
        <v>0</v>
      </c>
      <c r="F64">
        <v>0</v>
      </c>
      <c r="G64">
        <v>0</v>
      </c>
    </row>
    <row r="65" spans="1:7" x14ac:dyDescent="0.25">
      <c r="A65" t="s">
        <v>133</v>
      </c>
      <c r="B65" t="s">
        <v>134</v>
      </c>
      <c r="C65">
        <v>1</v>
      </c>
      <c r="D65">
        <v>0</v>
      </c>
      <c r="E65">
        <v>0</v>
      </c>
      <c r="F65">
        <v>0</v>
      </c>
      <c r="G65">
        <v>0</v>
      </c>
    </row>
    <row r="66" spans="1:7" x14ac:dyDescent="0.25">
      <c r="A66" t="s">
        <v>135</v>
      </c>
      <c r="B66" t="s">
        <v>136</v>
      </c>
      <c r="C66">
        <v>1</v>
      </c>
      <c r="D66">
        <v>0</v>
      </c>
      <c r="E66">
        <v>0</v>
      </c>
      <c r="F66">
        <v>0</v>
      </c>
      <c r="G66">
        <v>0</v>
      </c>
    </row>
    <row r="67" spans="1:7" ht="15.75" x14ac:dyDescent="0.3">
      <c r="A67" t="s">
        <v>137</v>
      </c>
      <c r="B67" t="s">
        <v>138</v>
      </c>
      <c r="C67">
        <v>0</v>
      </c>
      <c r="D67" s="4">
        <f>SUM(D68)</f>
        <v>107480</v>
      </c>
      <c r="E67" s="4">
        <f>SUM(E68)</f>
        <v>97400</v>
      </c>
      <c r="F67" s="4">
        <f>SUM(F68)</f>
        <v>22569.469000000001</v>
      </c>
      <c r="G67" s="4">
        <f>SUM(G68)</f>
        <v>0</v>
      </c>
    </row>
    <row r="68" spans="1:7" x14ac:dyDescent="0.25">
      <c r="A68" t="s">
        <v>139</v>
      </c>
      <c r="B68" t="s">
        <v>140</v>
      </c>
      <c r="C68">
        <v>0</v>
      </c>
      <c r="D68">
        <v>107480</v>
      </c>
      <c r="E68">
        <v>97400</v>
      </c>
      <c r="F68" s="9">
        <f>7475.076+15094.393</f>
        <v>22569.469000000001</v>
      </c>
      <c r="G68">
        <v>0</v>
      </c>
    </row>
    <row r="69" spans="1:7" x14ac:dyDescent="0.25">
      <c r="A69" t="s">
        <v>141</v>
      </c>
      <c r="B69" t="s">
        <v>142</v>
      </c>
      <c r="C69">
        <v>1</v>
      </c>
      <c r="D69">
        <v>0</v>
      </c>
      <c r="E69">
        <v>0</v>
      </c>
      <c r="F69">
        <v>0</v>
      </c>
      <c r="G69">
        <v>0</v>
      </c>
    </row>
    <row r="70" spans="1:7" x14ac:dyDescent="0.25">
      <c r="A70" t="s">
        <v>143</v>
      </c>
      <c r="B70" t="s">
        <v>144</v>
      </c>
      <c r="C70">
        <v>1</v>
      </c>
      <c r="D70">
        <v>0</v>
      </c>
      <c r="E70">
        <v>0</v>
      </c>
      <c r="F70">
        <v>0</v>
      </c>
      <c r="G70">
        <v>0</v>
      </c>
    </row>
    <row r="71" spans="1:7" x14ac:dyDescent="0.25">
      <c r="A71" t="s">
        <v>145</v>
      </c>
      <c r="B71" t="s">
        <v>146</v>
      </c>
      <c r="C71">
        <v>1</v>
      </c>
      <c r="D71">
        <v>0</v>
      </c>
      <c r="E71">
        <v>0</v>
      </c>
      <c r="F71">
        <v>0</v>
      </c>
      <c r="G71">
        <v>0</v>
      </c>
    </row>
    <row r="72" spans="1:7" ht="15.75" x14ac:dyDescent="0.3">
      <c r="A72" t="s">
        <v>147</v>
      </c>
      <c r="B72" t="s">
        <v>148</v>
      </c>
      <c r="C72">
        <v>1</v>
      </c>
      <c r="D72" s="4">
        <f>D73+D74</f>
        <v>0</v>
      </c>
      <c r="E72" s="4">
        <f>E73+E74</f>
        <v>0</v>
      </c>
      <c r="F72" s="4">
        <v>779.03499999999997</v>
      </c>
      <c r="G72" s="4">
        <f>G73+G74</f>
        <v>0</v>
      </c>
    </row>
    <row r="73" spans="1:7" x14ac:dyDescent="0.25">
      <c r="A73" t="s">
        <v>149</v>
      </c>
      <c r="B73" t="s">
        <v>150</v>
      </c>
      <c r="C73">
        <v>1</v>
      </c>
      <c r="D73">
        <v>0</v>
      </c>
      <c r="E73">
        <v>0</v>
      </c>
      <c r="F73">
        <v>0</v>
      </c>
      <c r="G73">
        <v>0</v>
      </c>
    </row>
    <row r="74" spans="1:7" x14ac:dyDescent="0.25">
      <c r="A74" t="s">
        <v>151</v>
      </c>
      <c r="B74" t="s">
        <v>152</v>
      </c>
      <c r="C74">
        <v>1</v>
      </c>
      <c r="D74">
        <v>0</v>
      </c>
      <c r="E74">
        <v>0</v>
      </c>
      <c r="F74">
        <v>0</v>
      </c>
      <c r="G74">
        <v>0</v>
      </c>
    </row>
    <row r="75" spans="1:7" x14ac:dyDescent="0.25">
      <c r="A75" t="s">
        <v>153</v>
      </c>
      <c r="B75" t="s">
        <v>154</v>
      </c>
      <c r="C75">
        <v>1</v>
      </c>
      <c r="D75">
        <v>0</v>
      </c>
      <c r="E75">
        <v>0</v>
      </c>
      <c r="F75">
        <v>0</v>
      </c>
      <c r="G75">
        <v>0</v>
      </c>
    </row>
    <row r="76" spans="1:7" x14ac:dyDescent="0.25">
      <c r="A76" t="s">
        <v>155</v>
      </c>
      <c r="B76" t="s">
        <v>156</v>
      </c>
      <c r="C76">
        <v>1</v>
      </c>
      <c r="D76">
        <v>0</v>
      </c>
      <c r="E76">
        <v>0</v>
      </c>
      <c r="F76">
        <v>0</v>
      </c>
      <c r="G76">
        <v>0</v>
      </c>
    </row>
    <row r="77" spans="1:7" x14ac:dyDescent="0.25">
      <c r="A77" t="s">
        <v>157</v>
      </c>
      <c r="B77" t="s">
        <v>158</v>
      </c>
      <c r="C77">
        <v>1</v>
      </c>
      <c r="D77">
        <v>0</v>
      </c>
      <c r="E77">
        <v>0</v>
      </c>
      <c r="F77" s="10">
        <v>138.6</v>
      </c>
      <c r="G77">
        <v>0</v>
      </c>
    </row>
    <row r="78" spans="1:7" x14ac:dyDescent="0.25">
      <c r="A78" t="s">
        <v>159</v>
      </c>
      <c r="B78" t="s">
        <v>160</v>
      </c>
      <c r="C78">
        <v>0</v>
      </c>
      <c r="D78">
        <v>0</v>
      </c>
      <c r="E78">
        <v>0</v>
      </c>
      <c r="F78" s="9">
        <v>242.06100000000001</v>
      </c>
      <c r="G78">
        <v>0</v>
      </c>
    </row>
    <row r="79" spans="1:7" ht="16.5" x14ac:dyDescent="0.35">
      <c r="A79" t="s">
        <v>161</v>
      </c>
      <c r="B79" t="s">
        <v>162</v>
      </c>
      <c r="C79">
        <v>0</v>
      </c>
      <c r="D79" s="1">
        <f>SUM(D80+D81)</f>
        <v>9256</v>
      </c>
      <c r="E79" s="1">
        <f>SUM(E80+E81)</f>
        <v>9256</v>
      </c>
      <c r="F79" s="1">
        <f>SUM(F80+F81)</f>
        <v>1779.3</v>
      </c>
      <c r="G79" s="1">
        <f>SUM(G80+G81)</f>
        <v>0</v>
      </c>
    </row>
    <row r="80" spans="1:7" x14ac:dyDescent="0.25">
      <c r="A80" t="s">
        <v>163</v>
      </c>
      <c r="B80" t="s">
        <v>164</v>
      </c>
      <c r="C80">
        <v>1</v>
      </c>
      <c r="D80">
        <v>0</v>
      </c>
      <c r="E80">
        <v>0</v>
      </c>
      <c r="F80">
        <v>0</v>
      </c>
      <c r="G80">
        <v>0</v>
      </c>
    </row>
    <row r="81" spans="1:7" x14ac:dyDescent="0.25">
      <c r="A81" t="s">
        <v>165</v>
      </c>
      <c r="B81" t="s">
        <v>166</v>
      </c>
      <c r="C81">
        <v>0</v>
      </c>
      <c r="D81">
        <v>9256</v>
      </c>
      <c r="E81">
        <v>9256</v>
      </c>
      <c r="F81" s="9">
        <f>628.006+1024.503+22.455+104.336</f>
        <v>1779.3</v>
      </c>
      <c r="G81">
        <v>0</v>
      </c>
    </row>
    <row r="82" spans="1:7" ht="16.5" x14ac:dyDescent="0.35">
      <c r="A82" t="s">
        <v>167</v>
      </c>
      <c r="B82" t="s">
        <v>168</v>
      </c>
      <c r="C82">
        <v>0</v>
      </c>
      <c r="D82" s="1">
        <f>SUM(D83+D86+D90)</f>
        <v>16229</v>
      </c>
      <c r="E82" s="1">
        <f>SUM(E83+E86+E90)</f>
        <v>16229</v>
      </c>
      <c r="F82" s="1">
        <f>SUM(F83+F86+F90)</f>
        <v>2248.4070000000002</v>
      </c>
      <c r="G82" s="1">
        <f>SUM(G83+G86+G90)</f>
        <v>0</v>
      </c>
    </row>
    <row r="83" spans="1:7" ht="15.75" x14ac:dyDescent="0.3">
      <c r="A83" t="s">
        <v>169</v>
      </c>
      <c r="B83" t="s">
        <v>170</v>
      </c>
      <c r="C83">
        <v>1</v>
      </c>
      <c r="D83" s="4">
        <f>SUM(D84+D85)</f>
        <v>0</v>
      </c>
      <c r="E83" s="4">
        <f>SUM(E84+E85)</f>
        <v>0</v>
      </c>
      <c r="F83" s="4">
        <f>SUM(F84+F85)</f>
        <v>2070.107</v>
      </c>
      <c r="G83" s="4">
        <f>SUM(G84+G85)</f>
        <v>0</v>
      </c>
    </row>
    <row r="84" spans="1:7" x14ac:dyDescent="0.25">
      <c r="A84" t="s">
        <v>171</v>
      </c>
      <c r="B84" t="s">
        <v>172</v>
      </c>
      <c r="C84">
        <v>1</v>
      </c>
      <c r="D84">
        <v>0</v>
      </c>
      <c r="E84">
        <v>0</v>
      </c>
      <c r="F84" s="10">
        <v>2070.107</v>
      </c>
      <c r="G84">
        <v>0</v>
      </c>
    </row>
    <row r="85" spans="1:7" x14ac:dyDescent="0.25">
      <c r="A85" t="s">
        <v>173</v>
      </c>
      <c r="B85" t="s">
        <v>174</v>
      </c>
      <c r="C85">
        <v>1</v>
      </c>
      <c r="D85">
        <v>0</v>
      </c>
      <c r="E85">
        <v>0</v>
      </c>
      <c r="F85">
        <v>0</v>
      </c>
      <c r="G85">
        <v>0</v>
      </c>
    </row>
    <row r="86" spans="1:7" ht="15.75" x14ac:dyDescent="0.3">
      <c r="A86" t="s">
        <v>175</v>
      </c>
      <c r="B86" t="s">
        <v>176</v>
      </c>
      <c r="C86">
        <v>0</v>
      </c>
      <c r="D86" s="4">
        <f>SUM(D87+D88+D89)</f>
        <v>6060</v>
      </c>
      <c r="E86" s="4">
        <f>SUM(E87+E88+E89)</f>
        <v>6060</v>
      </c>
      <c r="F86" s="4">
        <f>SUM(F87+F88+F89)</f>
        <v>0</v>
      </c>
      <c r="G86" s="4">
        <f>SUM(G87+G88+G89)</f>
        <v>0</v>
      </c>
    </row>
    <row r="87" spans="1:7" x14ac:dyDescent="0.25">
      <c r="A87" t="s">
        <v>177</v>
      </c>
      <c r="B87" t="s">
        <v>172</v>
      </c>
      <c r="C87">
        <v>1</v>
      </c>
      <c r="D87">
        <v>0</v>
      </c>
      <c r="E87">
        <v>0</v>
      </c>
      <c r="F87">
        <v>0</v>
      </c>
      <c r="G87">
        <v>0</v>
      </c>
    </row>
    <row r="88" spans="1:7" x14ac:dyDescent="0.25">
      <c r="A88" t="s">
        <v>178</v>
      </c>
      <c r="B88" t="s">
        <v>179</v>
      </c>
      <c r="C88">
        <v>1</v>
      </c>
      <c r="D88">
        <v>0</v>
      </c>
      <c r="E88">
        <v>0</v>
      </c>
      <c r="F88">
        <v>0</v>
      </c>
      <c r="G88">
        <v>0</v>
      </c>
    </row>
    <row r="89" spans="1:7" x14ac:dyDescent="0.25">
      <c r="A89" t="s">
        <v>180</v>
      </c>
      <c r="B89" t="s">
        <v>181</v>
      </c>
      <c r="C89">
        <v>0</v>
      </c>
      <c r="D89">
        <v>6060</v>
      </c>
      <c r="E89">
        <v>6060</v>
      </c>
      <c r="F89">
        <v>0</v>
      </c>
      <c r="G89">
        <v>0</v>
      </c>
    </row>
    <row r="90" spans="1:7" ht="15.75" x14ac:dyDescent="0.3">
      <c r="A90" t="s">
        <v>182</v>
      </c>
      <c r="B90" t="s">
        <v>183</v>
      </c>
      <c r="C90">
        <v>0</v>
      </c>
      <c r="D90" s="4">
        <f>SUM(D91+D92+D93+D94+D95)</f>
        <v>10169</v>
      </c>
      <c r="E90" s="4">
        <f>SUM(E91+E92+E93+E94+E95)</f>
        <v>10169</v>
      </c>
      <c r="F90" s="4">
        <f>SUM(F91+F92+F93+F94+F95)</f>
        <v>178.3</v>
      </c>
      <c r="G90" s="4">
        <f>SUM(G91+G92+G93+G94+G95)</f>
        <v>0</v>
      </c>
    </row>
    <row r="91" spans="1:7" x14ac:dyDescent="0.25">
      <c r="A91" t="s">
        <v>184</v>
      </c>
      <c r="B91" t="s">
        <v>172</v>
      </c>
      <c r="C91">
        <v>1</v>
      </c>
      <c r="D91">
        <v>0</v>
      </c>
      <c r="E91">
        <v>0</v>
      </c>
      <c r="F91">
        <v>0</v>
      </c>
      <c r="G91">
        <v>0</v>
      </c>
    </row>
    <row r="92" spans="1:7" x14ac:dyDescent="0.25">
      <c r="A92" t="s">
        <v>185</v>
      </c>
      <c r="B92" t="s">
        <v>186</v>
      </c>
      <c r="C92">
        <v>1</v>
      </c>
      <c r="D92">
        <v>0</v>
      </c>
      <c r="E92">
        <v>0</v>
      </c>
      <c r="F92">
        <v>0</v>
      </c>
      <c r="G92">
        <v>0</v>
      </c>
    </row>
    <row r="93" spans="1:7" x14ac:dyDescent="0.25">
      <c r="A93" t="s">
        <v>187</v>
      </c>
      <c r="B93" t="s">
        <v>188</v>
      </c>
      <c r="C93">
        <v>0</v>
      </c>
      <c r="D93">
        <v>10169</v>
      </c>
      <c r="E93">
        <v>10169</v>
      </c>
      <c r="F93">
        <v>0</v>
      </c>
      <c r="G93">
        <v>0</v>
      </c>
    </row>
    <row r="94" spans="1:7" x14ac:dyDescent="0.25">
      <c r="A94" t="s">
        <v>189</v>
      </c>
      <c r="B94" t="s">
        <v>190</v>
      </c>
      <c r="C94">
        <v>1</v>
      </c>
      <c r="D94">
        <v>0</v>
      </c>
      <c r="E94">
        <v>0</v>
      </c>
      <c r="F94">
        <v>0</v>
      </c>
      <c r="G94">
        <v>0</v>
      </c>
    </row>
    <row r="95" spans="1:7" x14ac:dyDescent="0.25">
      <c r="A95" t="s">
        <v>191</v>
      </c>
      <c r="B95" t="s">
        <v>192</v>
      </c>
      <c r="C95">
        <v>0</v>
      </c>
      <c r="D95">
        <v>0</v>
      </c>
      <c r="E95">
        <v>0</v>
      </c>
      <c r="F95" s="9">
        <v>178.3</v>
      </c>
      <c r="G95">
        <v>0</v>
      </c>
    </row>
    <row r="96" spans="1:7" ht="16.5" x14ac:dyDescent="0.35">
      <c r="A96" t="s">
        <v>193</v>
      </c>
      <c r="B96" t="s">
        <v>194</v>
      </c>
      <c r="C96">
        <v>0</v>
      </c>
      <c r="D96" s="1">
        <f>SUM(D97+D98+D99+D100+D101+D102)</f>
        <v>1638</v>
      </c>
      <c r="E96" s="1">
        <f>SUM(E97+E98+E99+E100+E101+E102)</f>
        <v>1638</v>
      </c>
      <c r="F96" s="1">
        <f>SUM(F97+F98+F99+F100+F101+F102)</f>
        <v>821.51</v>
      </c>
      <c r="G96" s="1">
        <f>SUM(G97+G98+G99+G100+G101+G102)</f>
        <v>0</v>
      </c>
    </row>
    <row r="97" spans="1:8" x14ac:dyDescent="0.25">
      <c r="A97" t="s">
        <v>195</v>
      </c>
      <c r="B97" t="s">
        <v>196</v>
      </c>
      <c r="C97">
        <v>1</v>
      </c>
      <c r="D97">
        <v>0</v>
      </c>
      <c r="E97">
        <v>0</v>
      </c>
      <c r="F97">
        <v>0</v>
      </c>
      <c r="G97">
        <v>0</v>
      </c>
    </row>
    <row r="98" spans="1:8" x14ac:dyDescent="0.25">
      <c r="A98" t="s">
        <v>197</v>
      </c>
      <c r="B98" t="s">
        <v>198</v>
      </c>
      <c r="C98">
        <v>1</v>
      </c>
      <c r="D98">
        <v>0</v>
      </c>
      <c r="E98">
        <v>0</v>
      </c>
      <c r="F98">
        <v>0</v>
      </c>
      <c r="G98">
        <v>0</v>
      </c>
    </row>
    <row r="99" spans="1:8" x14ac:dyDescent="0.25">
      <c r="A99" t="s">
        <v>199</v>
      </c>
      <c r="B99" t="s">
        <v>200</v>
      </c>
      <c r="C99">
        <v>1</v>
      </c>
      <c r="D99">
        <v>0</v>
      </c>
      <c r="E99">
        <v>0</v>
      </c>
      <c r="F99">
        <v>0</v>
      </c>
      <c r="G99">
        <v>0</v>
      </c>
    </row>
    <row r="100" spans="1:8" x14ac:dyDescent="0.25">
      <c r="A100" t="s">
        <v>201</v>
      </c>
      <c r="B100" t="s">
        <v>202</v>
      </c>
      <c r="C100">
        <v>0</v>
      </c>
      <c r="D100">
        <v>1638</v>
      </c>
      <c r="E100">
        <v>1638</v>
      </c>
      <c r="F100" s="9">
        <f>252.688+568.822</f>
        <v>821.51</v>
      </c>
      <c r="G100">
        <v>0</v>
      </c>
    </row>
    <row r="101" spans="1:8" x14ac:dyDescent="0.25">
      <c r="A101" t="s">
        <v>203</v>
      </c>
      <c r="B101" t="s">
        <v>204</v>
      </c>
      <c r="C101">
        <v>1</v>
      </c>
      <c r="D101">
        <v>0</v>
      </c>
      <c r="E101">
        <v>0</v>
      </c>
      <c r="F101">
        <v>0</v>
      </c>
      <c r="G101">
        <v>0</v>
      </c>
    </row>
    <row r="102" spans="1:8" x14ac:dyDescent="0.25">
      <c r="A102" t="s">
        <v>205</v>
      </c>
      <c r="B102" t="s">
        <v>206</v>
      </c>
      <c r="C102">
        <v>1</v>
      </c>
      <c r="D102">
        <v>0</v>
      </c>
      <c r="E102">
        <v>0</v>
      </c>
      <c r="F102">
        <v>0</v>
      </c>
      <c r="G102">
        <v>0</v>
      </c>
    </row>
    <row r="103" spans="1:8" ht="16.5" x14ac:dyDescent="0.35">
      <c r="A103" t="s">
        <v>207</v>
      </c>
      <c r="B103" t="s">
        <v>208</v>
      </c>
      <c r="C103">
        <v>0</v>
      </c>
      <c r="D103" s="1">
        <f>SUM(D104+D107+D108+D110)</f>
        <v>1986</v>
      </c>
      <c r="E103" s="1">
        <f>SUM(E104+E107+E108+E110)</f>
        <v>1986</v>
      </c>
      <c r="F103" s="1">
        <f>SUM(F104+F107+F108+F110)</f>
        <v>5592.442</v>
      </c>
      <c r="G103" s="1">
        <f>SUM(G104+G107+G108+G110)</f>
        <v>0</v>
      </c>
    </row>
    <row r="104" spans="1:8" ht="15.75" x14ac:dyDescent="0.3">
      <c r="A104" t="s">
        <v>209</v>
      </c>
      <c r="B104" t="s">
        <v>210</v>
      </c>
      <c r="C104">
        <v>0</v>
      </c>
      <c r="D104" s="4">
        <f>SUM(D105+D106)</f>
        <v>0</v>
      </c>
      <c r="E104" s="4">
        <f>SUM(E105+E106)</f>
        <v>0</v>
      </c>
      <c r="F104" s="4">
        <f>SUM(F105+F106)</f>
        <v>0</v>
      </c>
      <c r="G104" s="4">
        <f>SUM(G105+G106)</f>
        <v>0</v>
      </c>
    </row>
    <row r="105" spans="1:8" x14ac:dyDescent="0.25">
      <c r="A105" t="s">
        <v>211</v>
      </c>
      <c r="B105" t="s">
        <v>212</v>
      </c>
      <c r="C105">
        <v>1</v>
      </c>
      <c r="D105">
        <v>0</v>
      </c>
      <c r="E105">
        <v>0</v>
      </c>
      <c r="F105">
        <v>0</v>
      </c>
      <c r="G105">
        <v>0</v>
      </c>
    </row>
    <row r="106" spans="1:8" x14ac:dyDescent="0.25">
      <c r="A106" t="s">
        <v>213</v>
      </c>
      <c r="B106" t="s">
        <v>214</v>
      </c>
      <c r="C106">
        <v>0</v>
      </c>
      <c r="D106">
        <v>0</v>
      </c>
      <c r="E106">
        <v>0</v>
      </c>
      <c r="F106" s="8"/>
      <c r="G106">
        <v>0</v>
      </c>
    </row>
    <row r="107" spans="1:8" x14ac:dyDescent="0.25">
      <c r="A107" t="s">
        <v>215</v>
      </c>
      <c r="B107" t="s">
        <v>216</v>
      </c>
      <c r="C107">
        <v>1</v>
      </c>
      <c r="D107">
        <v>0</v>
      </c>
      <c r="E107">
        <v>0</v>
      </c>
      <c r="F107">
        <v>410.053</v>
      </c>
      <c r="G107">
        <v>0</v>
      </c>
    </row>
    <row r="108" spans="1:8" ht="15.75" x14ac:dyDescent="0.3">
      <c r="A108" t="s">
        <v>217</v>
      </c>
      <c r="B108" t="s">
        <v>218</v>
      </c>
      <c r="C108">
        <v>0</v>
      </c>
      <c r="D108" s="4">
        <f>SUM(D109)</f>
        <v>1986</v>
      </c>
      <c r="E108" s="4">
        <f>SUM(E109)</f>
        <v>1986</v>
      </c>
      <c r="F108" s="4">
        <f>SUM(F109)</f>
        <v>5182.3890000000001</v>
      </c>
      <c r="G108" s="4">
        <f>SUM(G109)</f>
        <v>0</v>
      </c>
    </row>
    <row r="109" spans="1:8" x14ac:dyDescent="0.25">
      <c r="A109" t="s">
        <v>219</v>
      </c>
      <c r="B109" t="s">
        <v>220</v>
      </c>
      <c r="C109">
        <v>0</v>
      </c>
      <c r="D109">
        <v>1986</v>
      </c>
      <c r="E109">
        <v>1986</v>
      </c>
      <c r="F109" s="9">
        <v>5182.3890000000001</v>
      </c>
      <c r="G109">
        <v>0</v>
      </c>
    </row>
    <row r="110" spans="1:8" x14ac:dyDescent="0.25">
      <c r="A110" t="s">
        <v>221</v>
      </c>
      <c r="B110" t="s">
        <v>222</v>
      </c>
      <c r="C110">
        <v>1</v>
      </c>
      <c r="D110">
        <v>0</v>
      </c>
      <c r="E110">
        <v>0</v>
      </c>
      <c r="F110">
        <v>0</v>
      </c>
      <c r="G110">
        <v>0</v>
      </c>
    </row>
    <row r="111" spans="1:8" ht="16.5" x14ac:dyDescent="0.35">
      <c r="A111" t="s">
        <v>223</v>
      </c>
      <c r="B111" t="s">
        <v>224</v>
      </c>
      <c r="C111">
        <v>0</v>
      </c>
      <c r="D111" s="3">
        <f>SUM(D112+D175+D178+D191+D198)</f>
        <v>332550</v>
      </c>
      <c r="E111" s="3">
        <f>SUM(E112+E175+E178+E191+E198)</f>
        <v>312550</v>
      </c>
      <c r="F111" s="3">
        <f>SUM(F112+F175+F178+F191+F198)</f>
        <v>132436.59100000001</v>
      </c>
      <c r="G111" s="3">
        <f>SUM(G112+G175+G178+G191+G198)</f>
        <v>0</v>
      </c>
    </row>
    <row r="112" spans="1:8" ht="16.5" x14ac:dyDescent="0.35">
      <c r="A112" t="s">
        <v>225</v>
      </c>
      <c r="B112" t="s">
        <v>12</v>
      </c>
      <c r="C112">
        <v>0</v>
      </c>
      <c r="D112" s="1">
        <f>SUM(D113+D114+D116+D117+D121+D124+D127+D135+D137+D139+D148+D151+D154+D155+D157+D158+D159+D161+D162+D163+D164+D174+D153+D165+D166+D167+D168+D171+D172+D173)</f>
        <v>301293</v>
      </c>
      <c r="E112" s="1">
        <f>SUM(E113+E114+E116+E117+E121+E124+E127+E135+E137+E139+E148+E151+E154+E155+E157+E158+E159+E161+E162+E163+E164+E174+E153+E165+E166+E167+E168+E171+E172+E173)</f>
        <v>281293</v>
      </c>
      <c r="F112" s="1">
        <f>SUM(F113+F114+F116+F117+F121+F124+F127+F135+F137+F139+F148+F151+F154+F155+F157+F158+F159+F161+F162+F163+F164+F174+F153+F165+F166+F167+F168+F171+F172+F173)</f>
        <v>116889.69100000001</v>
      </c>
      <c r="G112" s="1">
        <f>SUM(G113+G114+G116+G117+G121+G124+G127+G135+G137+G139+G148+G151+G154+G155+G157+G158+G159+G161+G162+G163+G164+G174+G153+G165+G166+G167+G168+G171+G172+G173)</f>
        <v>0</v>
      </c>
      <c r="H112" t="s">
        <v>771</v>
      </c>
    </row>
    <row r="113" spans="1:7" x14ac:dyDescent="0.25">
      <c r="A113" t="s">
        <v>226</v>
      </c>
      <c r="B113" t="s">
        <v>14</v>
      </c>
      <c r="C113">
        <v>0</v>
      </c>
      <c r="D113">
        <v>126563</v>
      </c>
      <c r="E113">
        <v>116563</v>
      </c>
      <c r="F113" s="8">
        <v>41914.728000000003</v>
      </c>
      <c r="G113">
        <v>0</v>
      </c>
    </row>
    <row r="114" spans="1:7" ht="15.75" x14ac:dyDescent="0.3">
      <c r="A114" t="s">
        <v>227</v>
      </c>
      <c r="B114" t="s">
        <v>16</v>
      </c>
      <c r="C114">
        <v>1</v>
      </c>
      <c r="D114" s="4">
        <f>D115</f>
        <v>0</v>
      </c>
      <c r="E114" s="4">
        <f>E115</f>
        <v>0</v>
      </c>
      <c r="F114" s="4">
        <f>F115</f>
        <v>0</v>
      </c>
      <c r="G114" s="4">
        <f>G115</f>
        <v>0</v>
      </c>
    </row>
    <row r="115" spans="1:7" x14ac:dyDescent="0.25">
      <c r="A115" t="s">
        <v>228</v>
      </c>
      <c r="B115" t="s">
        <v>18</v>
      </c>
      <c r="C115">
        <v>1</v>
      </c>
      <c r="D115">
        <v>0</v>
      </c>
      <c r="E115">
        <v>0</v>
      </c>
      <c r="F115">
        <v>0</v>
      </c>
      <c r="G115">
        <v>0</v>
      </c>
    </row>
    <row r="116" spans="1:7" x14ac:dyDescent="0.25">
      <c r="A116" t="s">
        <v>229</v>
      </c>
      <c r="B116" t="s">
        <v>22</v>
      </c>
      <c r="C116">
        <v>0</v>
      </c>
      <c r="D116">
        <v>9320</v>
      </c>
      <c r="E116">
        <v>9320</v>
      </c>
      <c r="F116">
        <v>0</v>
      </c>
      <c r="G116">
        <v>0</v>
      </c>
    </row>
    <row r="117" spans="1:7" ht="15.75" x14ac:dyDescent="0.3">
      <c r="A117" t="s">
        <v>230</v>
      </c>
      <c r="B117" t="s">
        <v>26</v>
      </c>
      <c r="C117">
        <v>1</v>
      </c>
      <c r="D117" s="4">
        <f>SUM(D118+D119+D120)</f>
        <v>0</v>
      </c>
      <c r="E117" s="4">
        <f>SUM(E118+E119+E120)</f>
        <v>0</v>
      </c>
      <c r="F117" s="4">
        <f>SUM(F118+F119+F120)</f>
        <v>0</v>
      </c>
      <c r="G117" s="4">
        <f>SUM(G118+G119+G120)</f>
        <v>0</v>
      </c>
    </row>
    <row r="118" spans="1:7" x14ac:dyDescent="0.25">
      <c r="A118" t="s">
        <v>231</v>
      </c>
      <c r="B118" t="s">
        <v>28</v>
      </c>
      <c r="C118">
        <v>1</v>
      </c>
      <c r="D118">
        <v>0</v>
      </c>
      <c r="E118">
        <v>0</v>
      </c>
      <c r="F118">
        <v>0</v>
      </c>
      <c r="G118">
        <v>0</v>
      </c>
    </row>
    <row r="119" spans="1:7" x14ac:dyDescent="0.25">
      <c r="A119" t="s">
        <v>232</v>
      </c>
      <c r="B119" t="s">
        <v>30</v>
      </c>
      <c r="C119">
        <v>1</v>
      </c>
      <c r="D119">
        <v>0</v>
      </c>
      <c r="E119">
        <v>0</v>
      </c>
      <c r="F119">
        <v>0</v>
      </c>
      <c r="G119">
        <v>0</v>
      </c>
    </row>
    <row r="120" spans="1:7" x14ac:dyDescent="0.25">
      <c r="A120" t="s">
        <v>233</v>
      </c>
      <c r="B120" t="s">
        <v>34</v>
      </c>
      <c r="C120">
        <v>1</v>
      </c>
      <c r="D120">
        <v>0</v>
      </c>
      <c r="E120">
        <v>0</v>
      </c>
      <c r="F120">
        <v>0</v>
      </c>
      <c r="G120">
        <v>0</v>
      </c>
    </row>
    <row r="121" spans="1:7" ht="15.75" x14ac:dyDescent="0.3">
      <c r="A121" t="s">
        <v>234</v>
      </c>
      <c r="B121" t="s">
        <v>235</v>
      </c>
      <c r="C121">
        <v>0</v>
      </c>
      <c r="D121" s="4">
        <f>SUM(D122+D123)</f>
        <v>0</v>
      </c>
      <c r="E121" s="4">
        <f>SUM(E122+E123)</f>
        <v>0</v>
      </c>
      <c r="F121" s="4">
        <f>SUM(F122+F123)</f>
        <v>0</v>
      </c>
      <c r="G121" s="4">
        <f>SUM(G122+G123)</f>
        <v>0</v>
      </c>
    </row>
    <row r="122" spans="1:7" x14ac:dyDescent="0.25">
      <c r="A122" t="s">
        <v>236</v>
      </c>
      <c r="B122" t="s">
        <v>38</v>
      </c>
      <c r="C122">
        <v>0</v>
      </c>
      <c r="D122">
        <v>0</v>
      </c>
      <c r="E122">
        <v>0</v>
      </c>
      <c r="F122" s="8"/>
      <c r="G122">
        <v>0</v>
      </c>
    </row>
    <row r="123" spans="1:7" x14ac:dyDescent="0.25">
      <c r="A123" t="s">
        <v>237</v>
      </c>
      <c r="B123" t="s">
        <v>238</v>
      </c>
      <c r="C123">
        <v>1</v>
      </c>
      <c r="D123">
        <v>0</v>
      </c>
      <c r="E123">
        <v>0</v>
      </c>
      <c r="F123">
        <v>0</v>
      </c>
      <c r="G123">
        <v>0</v>
      </c>
    </row>
    <row r="124" spans="1:7" ht="15.75" x14ac:dyDescent="0.3">
      <c r="A124" t="s">
        <v>239</v>
      </c>
      <c r="B124" t="s">
        <v>44</v>
      </c>
      <c r="C124">
        <v>1</v>
      </c>
      <c r="D124" s="4">
        <f>SUM(D125+D126)</f>
        <v>0</v>
      </c>
      <c r="E124" s="4">
        <f>SUM(E125+E126)</f>
        <v>0</v>
      </c>
      <c r="F124" s="4">
        <f>SUM(F125+F126)</f>
        <v>0</v>
      </c>
      <c r="G124" s="4">
        <f>SUM(G125+G126)</f>
        <v>0</v>
      </c>
    </row>
    <row r="125" spans="1:7" x14ac:dyDescent="0.25">
      <c r="A125" t="s">
        <v>240</v>
      </c>
      <c r="B125" t="s">
        <v>46</v>
      </c>
      <c r="C125">
        <v>1</v>
      </c>
      <c r="D125">
        <v>0</v>
      </c>
      <c r="E125">
        <v>0</v>
      </c>
      <c r="F125">
        <v>0</v>
      </c>
      <c r="G125">
        <v>0</v>
      </c>
    </row>
    <row r="126" spans="1:7" x14ac:dyDescent="0.25">
      <c r="A126" t="s">
        <v>241</v>
      </c>
      <c r="B126" t="s">
        <v>48</v>
      </c>
      <c r="C126">
        <v>1</v>
      </c>
      <c r="D126">
        <v>0</v>
      </c>
      <c r="E126">
        <v>0</v>
      </c>
      <c r="F126">
        <v>0</v>
      </c>
      <c r="G126">
        <v>0</v>
      </c>
    </row>
    <row r="127" spans="1:7" ht="15.75" x14ac:dyDescent="0.3">
      <c r="A127" t="s">
        <v>242</v>
      </c>
      <c r="B127" t="s">
        <v>50</v>
      </c>
      <c r="C127">
        <v>0</v>
      </c>
      <c r="D127" s="4">
        <f>SUM(D128+D129+D130+D131+D132+D133+D134)</f>
        <v>0</v>
      </c>
      <c r="E127" s="4">
        <f>SUM(E128+E129+E130+E131+E132+E133+E134)</f>
        <v>0</v>
      </c>
      <c r="F127" s="4">
        <f>SUM(F128+F129+F130+F131+F132+F133+F134)</f>
        <v>2435.3319999999999</v>
      </c>
      <c r="G127" s="4">
        <f>SUM(G128+G129+G130+G131+G132+G133+G134)</f>
        <v>0</v>
      </c>
    </row>
    <row r="128" spans="1:7" x14ac:dyDescent="0.25">
      <c r="A128" t="s">
        <v>243</v>
      </c>
      <c r="B128" t="s">
        <v>52</v>
      </c>
      <c r="C128">
        <v>1</v>
      </c>
      <c r="D128">
        <v>0</v>
      </c>
      <c r="E128">
        <v>0</v>
      </c>
      <c r="F128">
        <v>0</v>
      </c>
      <c r="G128">
        <v>0</v>
      </c>
    </row>
    <row r="129" spans="1:7" x14ac:dyDescent="0.25">
      <c r="A129" t="s">
        <v>244</v>
      </c>
      <c r="B129" t="s">
        <v>54</v>
      </c>
      <c r="C129">
        <v>1</v>
      </c>
      <c r="D129">
        <v>0</v>
      </c>
      <c r="E129">
        <v>0</v>
      </c>
      <c r="F129">
        <v>0</v>
      </c>
      <c r="G129">
        <v>0</v>
      </c>
    </row>
    <row r="130" spans="1:7" x14ac:dyDescent="0.25">
      <c r="A130" t="s">
        <v>245</v>
      </c>
      <c r="B130" t="s">
        <v>56</v>
      </c>
      <c r="C130">
        <v>1</v>
      </c>
      <c r="D130">
        <v>0</v>
      </c>
      <c r="E130">
        <v>0</v>
      </c>
      <c r="F130">
        <v>0</v>
      </c>
      <c r="G130">
        <v>0</v>
      </c>
    </row>
    <row r="131" spans="1:7" x14ac:dyDescent="0.25">
      <c r="A131" t="s">
        <v>246</v>
      </c>
      <c r="B131" t="s">
        <v>58</v>
      </c>
      <c r="C131">
        <v>1</v>
      </c>
      <c r="D131">
        <v>0</v>
      </c>
      <c r="E131">
        <v>0</v>
      </c>
      <c r="F131">
        <v>0</v>
      </c>
      <c r="G131">
        <v>0</v>
      </c>
    </row>
    <row r="132" spans="1:7" x14ac:dyDescent="0.25">
      <c r="A132" t="s">
        <v>247</v>
      </c>
      <c r="B132" t="s">
        <v>60</v>
      </c>
      <c r="C132">
        <v>1</v>
      </c>
      <c r="D132">
        <v>0</v>
      </c>
      <c r="E132">
        <v>0</v>
      </c>
      <c r="F132">
        <v>0</v>
      </c>
      <c r="G132">
        <v>0</v>
      </c>
    </row>
    <row r="133" spans="1:7" x14ac:dyDescent="0.25">
      <c r="A133" t="s">
        <v>248</v>
      </c>
      <c r="B133" t="s">
        <v>62</v>
      </c>
      <c r="C133">
        <v>1</v>
      </c>
      <c r="D133">
        <v>0</v>
      </c>
      <c r="E133">
        <v>0</v>
      </c>
      <c r="F133">
        <v>0</v>
      </c>
      <c r="G133">
        <v>0</v>
      </c>
    </row>
    <row r="134" spans="1:7" x14ac:dyDescent="0.25">
      <c r="A134" t="s">
        <v>249</v>
      </c>
      <c r="B134" t="s">
        <v>64</v>
      </c>
      <c r="C134">
        <v>0</v>
      </c>
      <c r="D134">
        <v>0</v>
      </c>
      <c r="E134">
        <v>0</v>
      </c>
      <c r="F134" s="9">
        <f>233.031+847.828+115.508+662.258+576.707</f>
        <v>2435.3319999999999</v>
      </c>
      <c r="G134">
        <v>0</v>
      </c>
    </row>
    <row r="135" spans="1:7" ht="15.75" x14ac:dyDescent="0.3">
      <c r="A135" t="s">
        <v>250</v>
      </c>
      <c r="B135" t="s">
        <v>66</v>
      </c>
      <c r="C135">
        <v>1</v>
      </c>
      <c r="D135" s="4">
        <f>SUM(D136)</f>
        <v>0</v>
      </c>
      <c r="E135" s="4">
        <f>SUM(E136)</f>
        <v>0</v>
      </c>
      <c r="F135" s="4">
        <f>SUM(F136)</f>
        <v>0</v>
      </c>
      <c r="G135" s="4">
        <f>SUM(G136)</f>
        <v>0</v>
      </c>
    </row>
    <row r="136" spans="1:7" x14ac:dyDescent="0.25">
      <c r="A136" t="s">
        <v>251</v>
      </c>
      <c r="B136" t="s">
        <v>68</v>
      </c>
      <c r="C136">
        <v>1</v>
      </c>
      <c r="D136">
        <v>0</v>
      </c>
      <c r="E136">
        <v>0</v>
      </c>
      <c r="F136">
        <v>0</v>
      </c>
      <c r="G136">
        <v>0</v>
      </c>
    </row>
    <row r="137" spans="1:7" ht="15.75" x14ac:dyDescent="0.3">
      <c r="A137" t="s">
        <v>252</v>
      </c>
      <c r="B137" t="s">
        <v>70</v>
      </c>
      <c r="C137">
        <v>0</v>
      </c>
      <c r="D137" s="4">
        <f>SUM(D138)</f>
        <v>5742</v>
      </c>
      <c r="E137" s="4">
        <f>SUM(E138)</f>
        <v>5742</v>
      </c>
      <c r="F137" s="4">
        <f>SUM(F138)</f>
        <v>1898.1690000000001</v>
      </c>
      <c r="G137" s="4">
        <f>SUM(G138)</f>
        <v>0</v>
      </c>
    </row>
    <row r="138" spans="1:7" x14ac:dyDescent="0.25">
      <c r="A138" t="s">
        <v>253</v>
      </c>
      <c r="B138" t="s">
        <v>72</v>
      </c>
      <c r="C138">
        <v>0</v>
      </c>
      <c r="D138">
        <v>5742</v>
      </c>
      <c r="E138">
        <v>5742</v>
      </c>
      <c r="F138" s="9">
        <f>656.864+1241.305</f>
        <v>1898.1690000000001</v>
      </c>
      <c r="G138">
        <v>0</v>
      </c>
    </row>
    <row r="139" spans="1:7" ht="15.75" x14ac:dyDescent="0.3">
      <c r="A139" t="s">
        <v>254</v>
      </c>
      <c r="B139" t="s">
        <v>74</v>
      </c>
      <c r="C139">
        <v>0</v>
      </c>
      <c r="D139" s="4">
        <f>SUM(D140+D141+D142+D143+D144+D145+D146+D147)</f>
        <v>3774</v>
      </c>
      <c r="E139" s="4">
        <f>SUM(E140+E141+E142+E143+E144+E145+E146+E147)</f>
        <v>3774</v>
      </c>
      <c r="F139" s="4">
        <f>SUM(F140+F141+F142+F143+F144+F145+F146+F147)</f>
        <v>216.536</v>
      </c>
      <c r="G139" s="4">
        <f>SUM(G140+G141+G142+G143+G144+G145+G146+G147)</f>
        <v>0</v>
      </c>
    </row>
    <row r="140" spans="1:7" x14ac:dyDescent="0.25">
      <c r="A140" t="s">
        <v>255</v>
      </c>
      <c r="B140" t="s">
        <v>76</v>
      </c>
      <c r="C140">
        <v>1</v>
      </c>
      <c r="D140">
        <v>0</v>
      </c>
      <c r="E140">
        <v>0</v>
      </c>
      <c r="F140">
        <v>0</v>
      </c>
      <c r="G140">
        <v>0</v>
      </c>
    </row>
    <row r="141" spans="1:7" x14ac:dyDescent="0.25">
      <c r="A141" t="s">
        <v>256</v>
      </c>
      <c r="B141" t="s">
        <v>78</v>
      </c>
      <c r="C141">
        <v>1</v>
      </c>
      <c r="D141">
        <v>0</v>
      </c>
      <c r="E141">
        <v>0</v>
      </c>
      <c r="F141">
        <v>0</v>
      </c>
      <c r="G141">
        <v>0</v>
      </c>
    </row>
    <row r="142" spans="1:7" x14ac:dyDescent="0.25">
      <c r="A142" t="s">
        <v>257</v>
      </c>
      <c r="B142" t="s">
        <v>80</v>
      </c>
      <c r="C142">
        <v>1</v>
      </c>
      <c r="D142">
        <v>0</v>
      </c>
      <c r="E142">
        <v>0</v>
      </c>
      <c r="F142">
        <v>0</v>
      </c>
      <c r="G142">
        <v>0</v>
      </c>
    </row>
    <row r="143" spans="1:7" x14ac:dyDescent="0.25">
      <c r="A143" t="s">
        <v>258</v>
      </c>
      <c r="B143" t="s">
        <v>82</v>
      </c>
      <c r="C143">
        <v>1</v>
      </c>
      <c r="D143">
        <v>0</v>
      </c>
      <c r="E143">
        <v>0</v>
      </c>
      <c r="F143">
        <v>0</v>
      </c>
      <c r="G143">
        <v>0</v>
      </c>
    </row>
    <row r="144" spans="1:7" x14ac:dyDescent="0.25">
      <c r="A144" t="s">
        <v>259</v>
      </c>
      <c r="B144" t="s">
        <v>84</v>
      </c>
      <c r="C144">
        <v>1</v>
      </c>
      <c r="D144">
        <v>0</v>
      </c>
      <c r="E144">
        <v>0</v>
      </c>
      <c r="F144">
        <v>0</v>
      </c>
      <c r="G144">
        <v>0</v>
      </c>
    </row>
    <row r="145" spans="1:7" x14ac:dyDescent="0.25">
      <c r="A145" t="s">
        <v>260</v>
      </c>
      <c r="B145" t="s">
        <v>86</v>
      </c>
      <c r="C145">
        <v>1</v>
      </c>
      <c r="D145">
        <v>0</v>
      </c>
      <c r="E145">
        <v>0</v>
      </c>
      <c r="F145">
        <v>0</v>
      </c>
      <c r="G145">
        <v>0</v>
      </c>
    </row>
    <row r="146" spans="1:7" x14ac:dyDescent="0.25">
      <c r="A146" t="s">
        <v>261</v>
      </c>
      <c r="B146" t="s">
        <v>88</v>
      </c>
      <c r="C146">
        <v>1</v>
      </c>
      <c r="D146">
        <v>0</v>
      </c>
      <c r="E146">
        <v>0</v>
      </c>
      <c r="F146">
        <v>0</v>
      </c>
      <c r="G146">
        <v>0</v>
      </c>
    </row>
    <row r="147" spans="1:7" x14ac:dyDescent="0.25">
      <c r="A147" t="s">
        <v>262</v>
      </c>
      <c r="B147" t="s">
        <v>90</v>
      </c>
      <c r="C147">
        <v>0</v>
      </c>
      <c r="D147">
        <v>3774</v>
      </c>
      <c r="E147">
        <v>3774</v>
      </c>
      <c r="F147" s="10">
        <v>216.536</v>
      </c>
      <c r="G147">
        <v>0</v>
      </c>
    </row>
    <row r="148" spans="1:7" ht="15.75" x14ac:dyDescent="0.3">
      <c r="A148" t="s">
        <v>263</v>
      </c>
      <c r="B148" t="s">
        <v>264</v>
      </c>
      <c r="C148">
        <v>1</v>
      </c>
      <c r="D148" s="4">
        <f>SUM(D149+D150)</f>
        <v>0</v>
      </c>
      <c r="E148" s="4">
        <f>SUM(E149+E150)</f>
        <v>0</v>
      </c>
      <c r="F148" s="4">
        <f>SUM(F149+F150)</f>
        <v>0</v>
      </c>
      <c r="G148" s="4">
        <f>SUM(G149+G150)</f>
        <v>0</v>
      </c>
    </row>
    <row r="149" spans="1:7" x14ac:dyDescent="0.25">
      <c r="A149" t="s">
        <v>265</v>
      </c>
      <c r="B149" t="s">
        <v>266</v>
      </c>
      <c r="C149">
        <v>1</v>
      </c>
      <c r="D149">
        <v>0</v>
      </c>
      <c r="E149">
        <v>0</v>
      </c>
      <c r="F149">
        <v>0</v>
      </c>
      <c r="G149">
        <v>0</v>
      </c>
    </row>
    <row r="150" spans="1:7" x14ac:dyDescent="0.25">
      <c r="A150" t="s">
        <v>267</v>
      </c>
      <c r="B150" t="s">
        <v>96</v>
      </c>
      <c r="C150">
        <v>1</v>
      </c>
      <c r="D150">
        <v>0</v>
      </c>
      <c r="E150">
        <v>0</v>
      </c>
      <c r="F150">
        <v>0</v>
      </c>
      <c r="G150">
        <v>0</v>
      </c>
    </row>
    <row r="151" spans="1:7" ht="15.75" x14ac:dyDescent="0.3">
      <c r="A151" t="s">
        <v>268</v>
      </c>
      <c r="B151" t="s">
        <v>98</v>
      </c>
      <c r="C151">
        <v>0</v>
      </c>
      <c r="D151" s="4">
        <f>SUM(D152)</f>
        <v>6191</v>
      </c>
      <c r="E151" s="4">
        <f>SUM(E152)</f>
        <v>6191</v>
      </c>
      <c r="F151" s="4">
        <f>SUM(F152)</f>
        <v>0</v>
      </c>
      <c r="G151" s="4">
        <f>SUM(G152)</f>
        <v>0</v>
      </c>
    </row>
    <row r="152" spans="1:7" x14ac:dyDescent="0.25">
      <c r="A152" t="s">
        <v>269</v>
      </c>
      <c r="B152" t="s">
        <v>102</v>
      </c>
      <c r="C152">
        <v>0</v>
      </c>
      <c r="D152">
        <v>6191</v>
      </c>
      <c r="E152">
        <v>6191</v>
      </c>
      <c r="F152">
        <v>0</v>
      </c>
      <c r="G152">
        <v>0</v>
      </c>
    </row>
    <row r="153" spans="1:7" x14ac:dyDescent="0.25">
      <c r="A153" t="s">
        <v>270</v>
      </c>
      <c r="B153" t="s">
        <v>106</v>
      </c>
      <c r="C153">
        <v>1</v>
      </c>
      <c r="D153">
        <v>0</v>
      </c>
      <c r="E153">
        <v>0</v>
      </c>
      <c r="F153">
        <v>0</v>
      </c>
      <c r="G153">
        <v>0</v>
      </c>
    </row>
    <row r="154" spans="1:7" x14ac:dyDescent="0.25">
      <c r="A154" t="s">
        <v>271</v>
      </c>
      <c r="B154" t="s">
        <v>272</v>
      </c>
      <c r="C154">
        <v>1</v>
      </c>
      <c r="D154">
        <v>0</v>
      </c>
      <c r="E154">
        <v>0</v>
      </c>
      <c r="F154">
        <v>0</v>
      </c>
      <c r="G154">
        <v>0</v>
      </c>
    </row>
    <row r="155" spans="1:7" ht="15.75" x14ac:dyDescent="0.3">
      <c r="A155" t="s">
        <v>273</v>
      </c>
      <c r="B155" t="s">
        <v>118</v>
      </c>
      <c r="C155">
        <v>0</v>
      </c>
      <c r="D155" s="4">
        <f>SUM(D156)</f>
        <v>23140</v>
      </c>
      <c r="E155" s="4">
        <f>SUM(E156)</f>
        <v>23140</v>
      </c>
      <c r="F155" s="4">
        <f>SUM(F156)</f>
        <v>27803.257000000001</v>
      </c>
      <c r="G155" s="4">
        <f>SUM(G156)</f>
        <v>0</v>
      </c>
    </row>
    <row r="156" spans="1:7" x14ac:dyDescent="0.25">
      <c r="A156" t="s">
        <v>274</v>
      </c>
      <c r="B156" t="s">
        <v>120</v>
      </c>
      <c r="C156">
        <v>0</v>
      </c>
      <c r="D156">
        <v>23140</v>
      </c>
      <c r="E156">
        <v>23140</v>
      </c>
      <c r="F156" s="9">
        <f>2677.289+25125.968</f>
        <v>27803.257000000001</v>
      </c>
      <c r="G156">
        <v>0</v>
      </c>
    </row>
    <row r="157" spans="1:7" x14ac:dyDescent="0.25">
      <c r="A157" t="s">
        <v>275</v>
      </c>
      <c r="B157" t="s">
        <v>276</v>
      </c>
      <c r="C157">
        <v>1</v>
      </c>
      <c r="D157">
        <v>0</v>
      </c>
      <c r="E157">
        <v>0</v>
      </c>
      <c r="F157">
        <v>0</v>
      </c>
      <c r="G157">
        <v>0</v>
      </c>
    </row>
    <row r="158" spans="1:7" x14ac:dyDescent="0.25">
      <c r="A158" t="s">
        <v>277</v>
      </c>
      <c r="B158" t="s">
        <v>278</v>
      </c>
      <c r="C158">
        <v>1</v>
      </c>
      <c r="D158">
        <v>0</v>
      </c>
      <c r="E158">
        <v>0</v>
      </c>
      <c r="F158">
        <v>0</v>
      </c>
      <c r="G158">
        <v>0</v>
      </c>
    </row>
    <row r="159" spans="1:7" ht="15.75" x14ac:dyDescent="0.3">
      <c r="A159" t="s">
        <v>279</v>
      </c>
      <c r="B159" t="s">
        <v>126</v>
      </c>
      <c r="C159">
        <v>0</v>
      </c>
      <c r="D159" s="4">
        <f>SUM(D160)</f>
        <v>0</v>
      </c>
      <c r="E159" s="4">
        <f>SUM(E160)</f>
        <v>0</v>
      </c>
      <c r="F159" s="4">
        <f>SUM(F160)</f>
        <v>0</v>
      </c>
      <c r="G159" s="4">
        <f>SUM(G160)</f>
        <v>0</v>
      </c>
    </row>
    <row r="160" spans="1:7" x14ac:dyDescent="0.25">
      <c r="A160" t="s">
        <v>280</v>
      </c>
      <c r="B160" t="s">
        <v>128</v>
      </c>
      <c r="C160">
        <v>0</v>
      </c>
      <c r="D160">
        <v>0</v>
      </c>
      <c r="E160">
        <v>0</v>
      </c>
      <c r="F160" s="8"/>
      <c r="G160">
        <v>0</v>
      </c>
    </row>
    <row r="161" spans="1:7" x14ac:dyDescent="0.25">
      <c r="A161" t="s">
        <v>281</v>
      </c>
      <c r="B161" t="s">
        <v>130</v>
      </c>
      <c r="C161">
        <v>0</v>
      </c>
      <c r="D161">
        <v>0</v>
      </c>
      <c r="E161">
        <v>0</v>
      </c>
      <c r="F161" s="8"/>
      <c r="G161">
        <v>0</v>
      </c>
    </row>
    <row r="162" spans="1:7" x14ac:dyDescent="0.25">
      <c r="A162" t="s">
        <v>282</v>
      </c>
      <c r="B162" t="s">
        <v>132</v>
      </c>
      <c r="C162">
        <v>1</v>
      </c>
      <c r="D162">
        <v>0</v>
      </c>
      <c r="E162">
        <v>0</v>
      </c>
      <c r="F162" s="8"/>
      <c r="G162">
        <v>0</v>
      </c>
    </row>
    <row r="163" spans="1:7" x14ac:dyDescent="0.25">
      <c r="A163" t="s">
        <v>283</v>
      </c>
      <c r="B163" t="s">
        <v>134</v>
      </c>
      <c r="C163">
        <v>0</v>
      </c>
      <c r="D163">
        <v>0</v>
      </c>
      <c r="E163">
        <v>0</v>
      </c>
      <c r="F163" s="8"/>
      <c r="G163">
        <v>0</v>
      </c>
    </row>
    <row r="164" spans="1:7" x14ac:dyDescent="0.25">
      <c r="A164" t="s">
        <v>284</v>
      </c>
      <c r="B164" t="s">
        <v>138</v>
      </c>
      <c r="C164">
        <v>0</v>
      </c>
      <c r="D164">
        <v>126563</v>
      </c>
      <c r="E164">
        <v>116563</v>
      </c>
      <c r="F164" s="9">
        <f>13882.285+28032.443</f>
        <v>41914.728000000003</v>
      </c>
      <c r="G164">
        <v>0</v>
      </c>
    </row>
    <row r="165" spans="1:7" x14ac:dyDescent="0.25">
      <c r="A165" t="s">
        <v>285</v>
      </c>
      <c r="B165" t="s">
        <v>142</v>
      </c>
      <c r="C165">
        <v>1</v>
      </c>
      <c r="D165">
        <v>0</v>
      </c>
      <c r="E165">
        <v>0</v>
      </c>
      <c r="F165">
        <v>0</v>
      </c>
      <c r="G165">
        <v>0</v>
      </c>
    </row>
    <row r="166" spans="1:7" x14ac:dyDescent="0.25">
      <c r="A166" t="s">
        <v>286</v>
      </c>
      <c r="B166" t="s">
        <v>144</v>
      </c>
      <c r="C166">
        <v>1</v>
      </c>
      <c r="D166">
        <v>0</v>
      </c>
      <c r="E166">
        <v>0</v>
      </c>
      <c r="F166">
        <v>0</v>
      </c>
      <c r="G166">
        <v>0</v>
      </c>
    </row>
    <row r="167" spans="1:7" x14ac:dyDescent="0.25">
      <c r="A167" t="s">
        <v>287</v>
      </c>
      <c r="B167" t="s">
        <v>146</v>
      </c>
      <c r="C167">
        <v>1</v>
      </c>
      <c r="D167">
        <v>0</v>
      </c>
      <c r="E167">
        <v>0</v>
      </c>
      <c r="F167">
        <v>0</v>
      </c>
      <c r="G167">
        <v>0</v>
      </c>
    </row>
    <row r="168" spans="1:7" ht="15.75" x14ac:dyDescent="0.3">
      <c r="A168" t="s">
        <v>288</v>
      </c>
      <c r="B168" t="s">
        <v>289</v>
      </c>
      <c r="C168">
        <v>0</v>
      </c>
      <c r="D168" s="4">
        <f>D169+D170</f>
        <v>0</v>
      </c>
      <c r="E168" s="4">
        <f>E169+E170</f>
        <v>0</v>
      </c>
      <c r="F168" s="4">
        <f>F169+F170</f>
        <v>0</v>
      </c>
      <c r="G168" s="4">
        <f>G169+G170</f>
        <v>0</v>
      </c>
    </row>
    <row r="169" spans="1:7" x14ac:dyDescent="0.25">
      <c r="A169" t="s">
        <v>290</v>
      </c>
      <c r="B169" t="s">
        <v>150</v>
      </c>
      <c r="C169">
        <v>0</v>
      </c>
      <c r="D169">
        <v>0</v>
      </c>
      <c r="E169">
        <v>0</v>
      </c>
      <c r="F169" s="8"/>
      <c r="G169">
        <v>0</v>
      </c>
    </row>
    <row r="170" spans="1:7" x14ac:dyDescent="0.25">
      <c r="A170" t="s">
        <v>291</v>
      </c>
      <c r="B170" t="s">
        <v>292</v>
      </c>
      <c r="C170">
        <v>1</v>
      </c>
      <c r="D170">
        <v>0</v>
      </c>
      <c r="E170">
        <v>0</v>
      </c>
      <c r="F170">
        <v>0</v>
      </c>
      <c r="G170">
        <v>0</v>
      </c>
    </row>
    <row r="171" spans="1:7" x14ac:dyDescent="0.25">
      <c r="A171" t="s">
        <v>293</v>
      </c>
      <c r="B171" t="s">
        <v>154</v>
      </c>
      <c r="C171">
        <v>1</v>
      </c>
      <c r="D171">
        <v>0</v>
      </c>
      <c r="E171">
        <v>0</v>
      </c>
      <c r="F171">
        <v>0</v>
      </c>
      <c r="G171">
        <v>0</v>
      </c>
    </row>
    <row r="172" spans="1:7" x14ac:dyDescent="0.25">
      <c r="A172" t="s">
        <v>294</v>
      </c>
      <c r="B172" t="s">
        <v>295</v>
      </c>
      <c r="C172">
        <v>1</v>
      </c>
      <c r="D172">
        <v>0</v>
      </c>
      <c r="E172">
        <v>0</v>
      </c>
      <c r="F172">
        <v>0</v>
      </c>
      <c r="G172">
        <v>0</v>
      </c>
    </row>
    <row r="173" spans="1:7" x14ac:dyDescent="0.25">
      <c r="A173" t="s">
        <v>296</v>
      </c>
      <c r="B173" t="s">
        <v>158</v>
      </c>
      <c r="C173">
        <v>0</v>
      </c>
      <c r="D173">
        <v>0</v>
      </c>
      <c r="E173">
        <v>0</v>
      </c>
      <c r="F173" s="9">
        <v>257.39999999999998</v>
      </c>
      <c r="G173">
        <v>0</v>
      </c>
    </row>
    <row r="174" spans="1:7" x14ac:dyDescent="0.25">
      <c r="A174" t="s">
        <v>297</v>
      </c>
      <c r="B174" t="s">
        <v>160</v>
      </c>
      <c r="C174">
        <v>1</v>
      </c>
      <c r="D174">
        <v>0</v>
      </c>
      <c r="E174">
        <v>0</v>
      </c>
      <c r="F174" s="10">
        <v>449.541</v>
      </c>
      <c r="G174">
        <v>0</v>
      </c>
    </row>
    <row r="175" spans="1:7" ht="16.5" x14ac:dyDescent="0.35">
      <c r="A175" t="s">
        <v>298</v>
      </c>
      <c r="B175" t="s">
        <v>162</v>
      </c>
      <c r="C175">
        <v>0</v>
      </c>
      <c r="D175" s="1">
        <f>SUM(D176+D177)</f>
        <v>8967</v>
      </c>
      <c r="E175" s="1">
        <f>SUM(E176+E177)</f>
        <v>8967</v>
      </c>
      <c r="F175" s="1">
        <f>SUM(F176+F177)</f>
        <v>3304.4140000000002</v>
      </c>
      <c r="G175" s="1">
        <f>SUM(G176+G177)</f>
        <v>0</v>
      </c>
    </row>
    <row r="176" spans="1:7" x14ac:dyDescent="0.25">
      <c r="A176" t="s">
        <v>299</v>
      </c>
      <c r="B176" t="s">
        <v>164</v>
      </c>
      <c r="C176">
        <v>1</v>
      </c>
      <c r="D176">
        <v>0</v>
      </c>
      <c r="E176">
        <v>0</v>
      </c>
      <c r="F176">
        <v>0</v>
      </c>
      <c r="G176">
        <v>0</v>
      </c>
    </row>
    <row r="177" spans="1:7" x14ac:dyDescent="0.25">
      <c r="A177" t="s">
        <v>300</v>
      </c>
      <c r="B177" t="s">
        <v>166</v>
      </c>
      <c r="C177">
        <v>0</v>
      </c>
      <c r="D177">
        <v>8967</v>
      </c>
      <c r="E177">
        <v>8967</v>
      </c>
      <c r="F177" s="9">
        <f>1166.298+1902.649+41.701+193.766</f>
        <v>3304.4140000000002</v>
      </c>
      <c r="G177">
        <v>0</v>
      </c>
    </row>
    <row r="178" spans="1:7" ht="16.5" x14ac:dyDescent="0.35">
      <c r="A178" t="s">
        <v>301</v>
      </c>
      <c r="B178" t="s">
        <v>168</v>
      </c>
      <c r="C178">
        <v>0</v>
      </c>
      <c r="D178" s="1">
        <f>SUM(D179+D182+D186)</f>
        <v>18612</v>
      </c>
      <c r="E178" s="1">
        <f>SUM(E179+E182+E186)</f>
        <v>18612</v>
      </c>
      <c r="F178" s="1">
        <f>SUM(F179+F182+F186)</f>
        <v>331.12900000000002</v>
      </c>
      <c r="G178" s="1">
        <f>SUM(G179+G182+G186)</f>
        <v>0</v>
      </c>
    </row>
    <row r="179" spans="1:7" ht="15.75" x14ac:dyDescent="0.3">
      <c r="A179" t="s">
        <v>302</v>
      </c>
      <c r="B179" t="s">
        <v>170</v>
      </c>
      <c r="C179">
        <v>1</v>
      </c>
      <c r="D179" s="4">
        <f>SUM(D180+D181)</f>
        <v>0</v>
      </c>
      <c r="E179" s="4">
        <f>SUM(E180+E181)</f>
        <v>0</v>
      </c>
      <c r="F179" s="4">
        <f>SUM(F180+F181)</f>
        <v>0</v>
      </c>
      <c r="G179" s="4">
        <f>SUM(G180+G181)</f>
        <v>0</v>
      </c>
    </row>
    <row r="180" spans="1:7" x14ac:dyDescent="0.25">
      <c r="A180" t="s">
        <v>303</v>
      </c>
      <c r="B180" t="s">
        <v>172</v>
      </c>
      <c r="C180">
        <v>1</v>
      </c>
      <c r="D180">
        <v>0</v>
      </c>
      <c r="E180">
        <v>0</v>
      </c>
      <c r="F180">
        <v>0</v>
      </c>
      <c r="G180">
        <v>0</v>
      </c>
    </row>
    <row r="181" spans="1:7" x14ac:dyDescent="0.25">
      <c r="A181" t="s">
        <v>304</v>
      </c>
      <c r="B181" t="s">
        <v>174</v>
      </c>
      <c r="C181">
        <v>1</v>
      </c>
      <c r="D181">
        <v>0</v>
      </c>
      <c r="E181">
        <v>0</v>
      </c>
      <c r="F181">
        <v>0</v>
      </c>
      <c r="G181">
        <v>0</v>
      </c>
    </row>
    <row r="182" spans="1:7" ht="15.75" x14ac:dyDescent="0.3">
      <c r="A182" t="s">
        <v>305</v>
      </c>
      <c r="B182" t="s">
        <v>176</v>
      </c>
      <c r="C182">
        <v>0</v>
      </c>
      <c r="D182" s="4">
        <f>SUM(D183+D184+D185)</f>
        <v>9306</v>
      </c>
      <c r="E182" s="4">
        <f>SUM(E183+E184+E185)</f>
        <v>9306</v>
      </c>
      <c r="F182" s="4">
        <f>SUM(F183+F184+F185)</f>
        <v>0</v>
      </c>
      <c r="G182" s="4">
        <f>SUM(G183+G184+G185)</f>
        <v>0</v>
      </c>
    </row>
    <row r="183" spans="1:7" x14ac:dyDescent="0.25">
      <c r="A183" t="s">
        <v>306</v>
      </c>
      <c r="B183" t="s">
        <v>172</v>
      </c>
      <c r="C183">
        <v>1</v>
      </c>
      <c r="D183">
        <v>0</v>
      </c>
      <c r="E183">
        <v>0</v>
      </c>
      <c r="F183">
        <v>0</v>
      </c>
      <c r="G183">
        <v>0</v>
      </c>
    </row>
    <row r="184" spans="1:7" x14ac:dyDescent="0.25">
      <c r="A184" t="s">
        <v>307</v>
      </c>
      <c r="B184" t="s">
        <v>179</v>
      </c>
      <c r="C184">
        <v>0</v>
      </c>
      <c r="D184">
        <v>9306</v>
      </c>
      <c r="E184">
        <v>9306</v>
      </c>
      <c r="F184">
        <v>0</v>
      </c>
      <c r="G184">
        <v>0</v>
      </c>
    </row>
    <row r="185" spans="1:7" x14ac:dyDescent="0.25">
      <c r="A185" t="s">
        <v>308</v>
      </c>
      <c r="B185" t="s">
        <v>181</v>
      </c>
      <c r="C185">
        <v>1</v>
      </c>
      <c r="D185">
        <v>0</v>
      </c>
      <c r="E185">
        <v>0</v>
      </c>
      <c r="F185">
        <v>0</v>
      </c>
      <c r="G185">
        <v>0</v>
      </c>
    </row>
    <row r="186" spans="1:7" ht="15.75" x14ac:dyDescent="0.3">
      <c r="A186" t="s">
        <v>309</v>
      </c>
      <c r="B186" t="s">
        <v>183</v>
      </c>
      <c r="C186">
        <v>0</v>
      </c>
      <c r="D186" s="4">
        <f>SUM(D187+D188+D189+D190)</f>
        <v>9306</v>
      </c>
      <c r="E186" s="4">
        <f>SUM(E187+E188+E189+E190)</f>
        <v>9306</v>
      </c>
      <c r="F186" s="4">
        <f>SUM(F187+F188+F189+F190)</f>
        <v>331.12900000000002</v>
      </c>
      <c r="G186" s="4">
        <f>SUM(G187+G188+G189+G190)</f>
        <v>0</v>
      </c>
    </row>
    <row r="187" spans="1:7" x14ac:dyDescent="0.25">
      <c r="A187" t="s">
        <v>310</v>
      </c>
      <c r="B187" t="s">
        <v>172</v>
      </c>
      <c r="C187">
        <v>1</v>
      </c>
      <c r="D187">
        <v>0</v>
      </c>
      <c r="E187">
        <v>0</v>
      </c>
      <c r="F187">
        <v>0</v>
      </c>
      <c r="G187">
        <v>0</v>
      </c>
    </row>
    <row r="188" spans="1:7" x14ac:dyDescent="0.25">
      <c r="A188" t="s">
        <v>311</v>
      </c>
      <c r="B188" t="s">
        <v>188</v>
      </c>
      <c r="C188">
        <v>1</v>
      </c>
      <c r="D188">
        <v>0</v>
      </c>
      <c r="E188">
        <v>0</v>
      </c>
      <c r="F188">
        <v>0</v>
      </c>
      <c r="G188">
        <v>0</v>
      </c>
    </row>
    <row r="189" spans="1:7" x14ac:dyDescent="0.25">
      <c r="A189" t="s">
        <v>312</v>
      </c>
      <c r="B189" t="s">
        <v>190</v>
      </c>
      <c r="C189">
        <v>1</v>
      </c>
      <c r="D189">
        <v>0</v>
      </c>
      <c r="E189">
        <v>0</v>
      </c>
      <c r="F189">
        <v>0</v>
      </c>
      <c r="G189">
        <v>0</v>
      </c>
    </row>
    <row r="190" spans="1:7" x14ac:dyDescent="0.25">
      <c r="A190" t="s">
        <v>313</v>
      </c>
      <c r="B190" t="s">
        <v>314</v>
      </c>
      <c r="C190">
        <v>0</v>
      </c>
      <c r="D190">
        <v>9306</v>
      </c>
      <c r="E190">
        <v>9306</v>
      </c>
      <c r="F190" s="9">
        <v>331.12900000000002</v>
      </c>
      <c r="G190">
        <v>0</v>
      </c>
    </row>
    <row r="191" spans="1:7" ht="16.5" x14ac:dyDescent="0.35">
      <c r="A191" t="s">
        <v>315</v>
      </c>
      <c r="B191" t="s">
        <v>194</v>
      </c>
      <c r="C191">
        <v>0</v>
      </c>
      <c r="D191" s="1">
        <f>SUM(D192+D193+D194+D195+D196+D197)</f>
        <v>3678</v>
      </c>
      <c r="E191" s="1">
        <f>SUM(E192+E193+E194+E195+E196+E197)</f>
        <v>3678</v>
      </c>
      <c r="F191" s="1">
        <f>SUM(F192+F193+F194+F195+F196+F197)</f>
        <v>1525.662</v>
      </c>
      <c r="G191" s="1">
        <f>SUM(G192+G193+G194+G195+G196+G197)</f>
        <v>0</v>
      </c>
    </row>
    <row r="192" spans="1:7" x14ac:dyDescent="0.25">
      <c r="A192" t="s">
        <v>316</v>
      </c>
      <c r="B192" t="s">
        <v>196</v>
      </c>
      <c r="C192">
        <v>1</v>
      </c>
      <c r="D192">
        <v>0</v>
      </c>
      <c r="E192">
        <v>0</v>
      </c>
      <c r="F192">
        <v>0</v>
      </c>
      <c r="G192">
        <v>0</v>
      </c>
    </row>
    <row r="193" spans="1:7" x14ac:dyDescent="0.25">
      <c r="A193" t="s">
        <v>317</v>
      </c>
      <c r="B193" t="s">
        <v>198</v>
      </c>
      <c r="C193">
        <v>1</v>
      </c>
      <c r="D193">
        <v>0</v>
      </c>
      <c r="E193">
        <v>0</v>
      </c>
      <c r="F193">
        <v>0</v>
      </c>
      <c r="G193">
        <v>0</v>
      </c>
    </row>
    <row r="194" spans="1:7" x14ac:dyDescent="0.25">
      <c r="A194" t="s">
        <v>318</v>
      </c>
      <c r="B194" t="s">
        <v>200</v>
      </c>
      <c r="C194">
        <v>1</v>
      </c>
      <c r="D194">
        <v>0</v>
      </c>
      <c r="E194">
        <v>0</v>
      </c>
      <c r="F194">
        <v>0</v>
      </c>
      <c r="G194">
        <v>0</v>
      </c>
    </row>
    <row r="195" spans="1:7" x14ac:dyDescent="0.25">
      <c r="A195" t="s">
        <v>319</v>
      </c>
      <c r="B195" t="s">
        <v>202</v>
      </c>
      <c r="C195">
        <v>0</v>
      </c>
      <c r="D195">
        <v>3678</v>
      </c>
      <c r="E195">
        <v>3678</v>
      </c>
      <c r="F195" s="9">
        <f>1056.383+469.279</f>
        <v>1525.662</v>
      </c>
      <c r="G195">
        <v>0</v>
      </c>
    </row>
    <row r="196" spans="1:7" x14ac:dyDescent="0.25">
      <c r="A196" t="s">
        <v>320</v>
      </c>
      <c r="B196" t="s">
        <v>204</v>
      </c>
      <c r="C196">
        <v>1</v>
      </c>
      <c r="D196">
        <v>0</v>
      </c>
      <c r="E196">
        <v>0</v>
      </c>
      <c r="F196">
        <v>0</v>
      </c>
      <c r="G196">
        <v>0</v>
      </c>
    </row>
    <row r="197" spans="1:7" x14ac:dyDescent="0.25">
      <c r="A197" t="s">
        <v>321</v>
      </c>
      <c r="B197" t="s">
        <v>206</v>
      </c>
      <c r="C197">
        <v>1</v>
      </c>
      <c r="D197">
        <v>0</v>
      </c>
      <c r="E197">
        <v>0</v>
      </c>
      <c r="F197">
        <v>0</v>
      </c>
      <c r="G197">
        <v>0</v>
      </c>
    </row>
    <row r="198" spans="1:7" ht="16.5" x14ac:dyDescent="0.35">
      <c r="A198" t="s">
        <v>322</v>
      </c>
      <c r="B198" t="s">
        <v>208</v>
      </c>
      <c r="C198">
        <v>0</v>
      </c>
      <c r="D198" s="1">
        <f>SUM(D199+D202+D203+D205)</f>
        <v>0</v>
      </c>
      <c r="E198" s="1">
        <f>SUM(E199+E202+E203+E205)</f>
        <v>0</v>
      </c>
      <c r="F198" s="1">
        <f>SUM(F199+F202+F203+F205)</f>
        <v>10385.695</v>
      </c>
      <c r="G198" s="1">
        <f>SUM(G199+G202+G203+G205)</f>
        <v>0</v>
      </c>
    </row>
    <row r="199" spans="1:7" ht="15.75" x14ac:dyDescent="0.3">
      <c r="A199" t="s">
        <v>323</v>
      </c>
      <c r="B199" t="s">
        <v>210</v>
      </c>
      <c r="C199">
        <v>0</v>
      </c>
      <c r="D199" s="4">
        <f>SUM(D200+D201)</f>
        <v>0</v>
      </c>
      <c r="E199" s="4">
        <f>SUM(E200+E201)</f>
        <v>0</v>
      </c>
      <c r="F199" s="4">
        <f>SUM(F200+F201)</f>
        <v>0</v>
      </c>
      <c r="G199" s="4">
        <f>SUM(G200+G201)</f>
        <v>0</v>
      </c>
    </row>
    <row r="200" spans="1:7" x14ac:dyDescent="0.25">
      <c r="A200" t="s">
        <v>324</v>
      </c>
      <c r="B200" t="s">
        <v>212</v>
      </c>
      <c r="C200">
        <v>1</v>
      </c>
      <c r="D200">
        <v>0</v>
      </c>
      <c r="E200">
        <v>0</v>
      </c>
      <c r="F200">
        <v>0</v>
      </c>
      <c r="G200">
        <v>0</v>
      </c>
    </row>
    <row r="201" spans="1:7" x14ac:dyDescent="0.25">
      <c r="A201" t="s">
        <v>325</v>
      </c>
      <c r="B201" t="s">
        <v>214</v>
      </c>
      <c r="C201">
        <v>0</v>
      </c>
      <c r="D201">
        <v>0</v>
      </c>
      <c r="E201">
        <v>0</v>
      </c>
      <c r="F201" s="8"/>
      <c r="G201">
        <v>0</v>
      </c>
    </row>
    <row r="202" spans="1:7" x14ac:dyDescent="0.25">
      <c r="A202" t="s">
        <v>326</v>
      </c>
      <c r="B202" t="s">
        <v>216</v>
      </c>
      <c r="C202">
        <v>1</v>
      </c>
      <c r="D202">
        <v>0</v>
      </c>
      <c r="E202">
        <v>0</v>
      </c>
      <c r="F202" s="10">
        <v>761.25800000000004</v>
      </c>
      <c r="G202">
        <v>0</v>
      </c>
    </row>
    <row r="203" spans="1:7" ht="15.75" x14ac:dyDescent="0.3">
      <c r="A203" t="s">
        <v>327</v>
      </c>
      <c r="B203" t="s">
        <v>218</v>
      </c>
      <c r="C203">
        <v>0</v>
      </c>
      <c r="D203" s="4">
        <f>SUM(D204)</f>
        <v>0</v>
      </c>
      <c r="E203" s="4">
        <f>SUM(E204)</f>
        <v>0</v>
      </c>
      <c r="F203" s="4">
        <f>SUM(F204)</f>
        <v>9624.4369999999999</v>
      </c>
      <c r="G203" s="4">
        <f>SUM(G204)</f>
        <v>0</v>
      </c>
    </row>
    <row r="204" spans="1:7" x14ac:dyDescent="0.25">
      <c r="A204" t="s">
        <v>328</v>
      </c>
      <c r="B204" t="s">
        <v>220</v>
      </c>
      <c r="C204">
        <v>0</v>
      </c>
      <c r="D204">
        <v>0</v>
      </c>
      <c r="E204">
        <v>0</v>
      </c>
      <c r="F204" s="9">
        <v>9624.4369999999999</v>
      </c>
      <c r="G204">
        <v>0</v>
      </c>
    </row>
    <row r="205" spans="1:7" x14ac:dyDescent="0.25">
      <c r="A205" t="s">
        <v>329</v>
      </c>
      <c r="B205" t="s">
        <v>222</v>
      </c>
      <c r="C205">
        <v>1</v>
      </c>
      <c r="D205">
        <v>0</v>
      </c>
      <c r="E205">
        <v>0</v>
      </c>
      <c r="F205">
        <v>0</v>
      </c>
      <c r="G205">
        <v>0</v>
      </c>
    </row>
    <row r="206" spans="1:7" ht="16.5" x14ac:dyDescent="0.35">
      <c r="A206" t="s">
        <v>330</v>
      </c>
      <c r="B206" t="s">
        <v>331</v>
      </c>
      <c r="C206">
        <v>0</v>
      </c>
      <c r="D206" s="3">
        <f>SUM(D207+D208+D209+D210+D215+D216+D217+D218)</f>
        <v>94116</v>
      </c>
      <c r="E206" s="3">
        <f>SUM(E207+E208+E209+E210+E215+E216+E217+E218)</f>
        <v>94116</v>
      </c>
      <c r="F206" s="3">
        <f>SUM(F207+F208+F209+F210+F215+F216+F217+F218)</f>
        <v>20812.53</v>
      </c>
      <c r="G206" s="3">
        <f>SUM(G207+G208+G209+G210+G215+G216+G217+G218)</f>
        <v>0</v>
      </c>
    </row>
    <row r="207" spans="1:7" x14ac:dyDescent="0.25">
      <c r="A207" t="s">
        <v>332</v>
      </c>
      <c r="B207" t="s">
        <v>333</v>
      </c>
      <c r="C207">
        <v>0</v>
      </c>
      <c r="D207">
        <v>0</v>
      </c>
      <c r="E207">
        <v>0</v>
      </c>
      <c r="F207" s="9">
        <v>20812.53</v>
      </c>
      <c r="G207">
        <v>0</v>
      </c>
    </row>
    <row r="208" spans="1:7" x14ac:dyDescent="0.25">
      <c r="A208" t="s">
        <v>334</v>
      </c>
      <c r="B208" t="s">
        <v>335</v>
      </c>
      <c r="C208">
        <v>0</v>
      </c>
      <c r="D208">
        <v>49717</v>
      </c>
      <c r="E208">
        <v>49717</v>
      </c>
      <c r="F208">
        <v>0</v>
      </c>
      <c r="G208">
        <v>0</v>
      </c>
    </row>
    <row r="209" spans="1:7" x14ac:dyDescent="0.25">
      <c r="A209" t="s">
        <v>336</v>
      </c>
      <c r="B209" t="s">
        <v>337</v>
      </c>
      <c r="C209">
        <v>1</v>
      </c>
      <c r="D209">
        <v>0</v>
      </c>
      <c r="E209">
        <v>0</v>
      </c>
      <c r="F209">
        <v>0</v>
      </c>
      <c r="G209">
        <v>0</v>
      </c>
    </row>
    <row r="210" spans="1:7" ht="16.5" x14ac:dyDescent="0.35">
      <c r="A210" t="s">
        <v>338</v>
      </c>
      <c r="B210" t="s">
        <v>339</v>
      </c>
      <c r="C210">
        <v>0</v>
      </c>
      <c r="D210" s="1">
        <f>SUM(D211+D212+D213+D214)</f>
        <v>44399</v>
      </c>
      <c r="E210" s="1">
        <f>SUM(E211+E212+E213+E214)</f>
        <v>44399</v>
      </c>
      <c r="F210" s="1">
        <f>SUM(F211+F212+F213+F214)</f>
        <v>0</v>
      </c>
      <c r="G210" s="1">
        <f>SUM(G211+G212+G213+G214)</f>
        <v>0</v>
      </c>
    </row>
    <row r="211" spans="1:7" x14ac:dyDescent="0.25">
      <c r="A211" t="s">
        <v>340</v>
      </c>
      <c r="B211" t="s">
        <v>341</v>
      </c>
      <c r="C211">
        <v>1</v>
      </c>
      <c r="D211">
        <v>0</v>
      </c>
      <c r="E211">
        <v>0</v>
      </c>
      <c r="F211">
        <v>0</v>
      </c>
      <c r="G211">
        <v>0</v>
      </c>
    </row>
    <row r="212" spans="1:7" x14ac:dyDescent="0.25">
      <c r="A212" t="s">
        <v>342</v>
      </c>
      <c r="B212" t="s">
        <v>162</v>
      </c>
      <c r="C212">
        <v>1</v>
      </c>
      <c r="D212">
        <v>0</v>
      </c>
      <c r="E212">
        <v>0</v>
      </c>
      <c r="F212">
        <v>0</v>
      </c>
      <c r="G212">
        <v>0</v>
      </c>
    </row>
    <row r="213" spans="1:7" x14ac:dyDescent="0.25">
      <c r="A213" t="s">
        <v>343</v>
      </c>
      <c r="B213" t="s">
        <v>194</v>
      </c>
      <c r="C213">
        <v>1</v>
      </c>
      <c r="D213">
        <v>0</v>
      </c>
      <c r="E213">
        <v>0</v>
      </c>
      <c r="F213">
        <v>0</v>
      </c>
      <c r="G213">
        <v>0</v>
      </c>
    </row>
    <row r="214" spans="1:7" x14ac:dyDescent="0.25">
      <c r="A214" t="s">
        <v>344</v>
      </c>
      <c r="B214" t="s">
        <v>208</v>
      </c>
      <c r="C214">
        <v>0</v>
      </c>
      <c r="D214">
        <v>44399</v>
      </c>
      <c r="E214">
        <v>44399</v>
      </c>
      <c r="F214">
        <v>0</v>
      </c>
      <c r="G214">
        <v>0</v>
      </c>
    </row>
    <row r="215" spans="1:7" x14ac:dyDescent="0.25">
      <c r="A215" t="s">
        <v>345</v>
      </c>
      <c r="B215" t="s">
        <v>346</v>
      </c>
      <c r="C215">
        <v>1</v>
      </c>
      <c r="D215">
        <v>0</v>
      </c>
      <c r="E215">
        <v>0</v>
      </c>
      <c r="F215">
        <v>0</v>
      </c>
      <c r="G215">
        <v>0</v>
      </c>
    </row>
    <row r="216" spans="1:7" x14ac:dyDescent="0.25">
      <c r="A216" t="s">
        <v>347</v>
      </c>
      <c r="B216" t="s">
        <v>348</v>
      </c>
      <c r="C216">
        <v>1</v>
      </c>
      <c r="D216">
        <v>0</v>
      </c>
      <c r="E216">
        <v>0</v>
      </c>
      <c r="F216">
        <v>0</v>
      </c>
      <c r="G216">
        <v>0</v>
      </c>
    </row>
    <row r="217" spans="1:7" x14ac:dyDescent="0.25">
      <c r="A217" t="s">
        <v>349</v>
      </c>
      <c r="B217" t="s">
        <v>350</v>
      </c>
      <c r="C217">
        <v>1</v>
      </c>
      <c r="D217">
        <v>0</v>
      </c>
      <c r="E217">
        <v>0</v>
      </c>
      <c r="F217">
        <v>0</v>
      </c>
      <c r="G217">
        <v>0</v>
      </c>
    </row>
    <row r="218" spans="1:7" ht="16.5" x14ac:dyDescent="0.35">
      <c r="A218" t="s">
        <v>351</v>
      </c>
      <c r="B218" t="s">
        <v>352</v>
      </c>
      <c r="C218">
        <v>1</v>
      </c>
      <c r="D218" s="1">
        <f>SUM(D219+D220)</f>
        <v>0</v>
      </c>
      <c r="E218" s="1">
        <f>SUM(E219+E220)</f>
        <v>0</v>
      </c>
      <c r="F218" s="1">
        <f>SUM(F219+F220)</f>
        <v>0</v>
      </c>
      <c r="G218" s="1">
        <f>SUM(G219+G220)</f>
        <v>0</v>
      </c>
    </row>
    <row r="219" spans="1:7" x14ac:dyDescent="0.25">
      <c r="A219" t="s">
        <v>353</v>
      </c>
      <c r="B219" t="s">
        <v>354</v>
      </c>
      <c r="C219">
        <v>1</v>
      </c>
      <c r="D219">
        <v>0</v>
      </c>
      <c r="E219">
        <v>0</v>
      </c>
      <c r="F219">
        <v>0</v>
      </c>
      <c r="G219">
        <v>0</v>
      </c>
    </row>
    <row r="220" spans="1:7" x14ac:dyDescent="0.25">
      <c r="A220" t="s">
        <v>355</v>
      </c>
      <c r="B220" t="s">
        <v>352</v>
      </c>
      <c r="C220">
        <v>1</v>
      </c>
      <c r="D220">
        <v>0</v>
      </c>
      <c r="E220">
        <v>0</v>
      </c>
      <c r="F220">
        <v>0</v>
      </c>
      <c r="G220">
        <v>0</v>
      </c>
    </row>
    <row r="221" spans="1:7" ht="16.5" x14ac:dyDescent="0.35">
      <c r="A221" t="s">
        <v>356</v>
      </c>
      <c r="B221" t="s">
        <v>357</v>
      </c>
      <c r="C221">
        <v>0</v>
      </c>
      <c r="D221" s="3">
        <f>SUM(D222+D224+D228)</f>
        <v>0</v>
      </c>
      <c r="E221" s="3">
        <f>SUM(E222+E224+E228)</f>
        <v>0</v>
      </c>
      <c r="F221" s="3">
        <f>SUM(F222+F224+F228)</f>
        <v>1155.03</v>
      </c>
      <c r="G221" s="3">
        <f>SUM(G222+G224+G228)</f>
        <v>0</v>
      </c>
    </row>
    <row r="222" spans="1:7" ht="16.5" x14ac:dyDescent="0.35">
      <c r="A222" t="s">
        <v>358</v>
      </c>
      <c r="B222" t="s">
        <v>359</v>
      </c>
      <c r="C222">
        <v>0</v>
      </c>
      <c r="D222" s="1">
        <f>SUM(D223)</f>
        <v>0</v>
      </c>
      <c r="E222" s="1">
        <f>SUM(E223)</f>
        <v>0</v>
      </c>
      <c r="F222" s="1">
        <f>SUM(F223)</f>
        <v>0</v>
      </c>
      <c r="G222" s="1">
        <f>SUM(G223)</f>
        <v>0</v>
      </c>
    </row>
    <row r="223" spans="1:7" x14ac:dyDescent="0.25">
      <c r="A223" t="s">
        <v>360</v>
      </c>
      <c r="B223" t="s">
        <v>361</v>
      </c>
      <c r="C223">
        <v>0</v>
      </c>
      <c r="D223">
        <v>0</v>
      </c>
      <c r="E223">
        <v>0</v>
      </c>
      <c r="F223" s="8"/>
      <c r="G223">
        <v>0</v>
      </c>
    </row>
    <row r="224" spans="1:7" ht="16.5" x14ac:dyDescent="0.35">
      <c r="A224" t="s">
        <v>362</v>
      </c>
      <c r="B224" t="s">
        <v>363</v>
      </c>
      <c r="C224">
        <v>1</v>
      </c>
      <c r="D224" s="1">
        <f>SUM(D225+D226+D227)</f>
        <v>0</v>
      </c>
      <c r="E224" s="1">
        <f>SUM(E225+E226+E227)</f>
        <v>0</v>
      </c>
      <c r="F224" s="1">
        <f>SUM(F225+F226+F227)</f>
        <v>1155.03</v>
      </c>
      <c r="G224" s="1">
        <f>SUM(G225+G226+G227)</f>
        <v>0</v>
      </c>
    </row>
    <row r="225" spans="1:8" x14ac:dyDescent="0.25">
      <c r="A225" t="s">
        <v>364</v>
      </c>
      <c r="B225" t="s">
        <v>365</v>
      </c>
      <c r="C225">
        <v>1</v>
      </c>
      <c r="D225">
        <v>0</v>
      </c>
      <c r="E225">
        <v>0</v>
      </c>
      <c r="F225">
        <v>0</v>
      </c>
      <c r="G225">
        <v>0</v>
      </c>
    </row>
    <row r="226" spans="1:8" x14ac:dyDescent="0.25">
      <c r="A226" t="s">
        <v>366</v>
      </c>
      <c r="B226" t="s">
        <v>367</v>
      </c>
      <c r="C226">
        <v>1</v>
      </c>
      <c r="D226">
        <v>0</v>
      </c>
      <c r="E226">
        <v>0</v>
      </c>
      <c r="F226">
        <v>0</v>
      </c>
      <c r="G226">
        <v>0</v>
      </c>
    </row>
    <row r="227" spans="1:8" x14ac:dyDescent="0.25">
      <c r="A227" t="s">
        <v>368</v>
      </c>
      <c r="B227" t="s">
        <v>369</v>
      </c>
      <c r="C227">
        <v>1</v>
      </c>
      <c r="D227">
        <v>0</v>
      </c>
      <c r="E227">
        <v>0</v>
      </c>
      <c r="F227" s="10">
        <f>450+705.03</f>
        <v>1155.03</v>
      </c>
      <c r="G227">
        <v>0</v>
      </c>
    </row>
    <row r="228" spans="1:8" x14ac:dyDescent="0.25">
      <c r="A228" t="s">
        <v>370</v>
      </c>
      <c r="B228" t="s">
        <v>371</v>
      </c>
      <c r="C228">
        <v>1</v>
      </c>
      <c r="D228">
        <v>0</v>
      </c>
      <c r="E228">
        <v>0</v>
      </c>
      <c r="F228">
        <v>0</v>
      </c>
      <c r="G228">
        <v>0</v>
      </c>
    </row>
    <row r="229" spans="1:8" ht="16.5" x14ac:dyDescent="0.35">
      <c r="A229" t="s">
        <v>372</v>
      </c>
      <c r="B229" t="s">
        <v>373</v>
      </c>
      <c r="C229">
        <v>0</v>
      </c>
      <c r="D229" s="2">
        <f>SUM(D230+D233+D237+D242+D260+D270+D279+D284+D297+D305+D311+D316)</f>
        <v>193918</v>
      </c>
      <c r="E229" s="2">
        <f>SUM(E230+E233+E237+E242+E260+E270+E279+E284+E297+E305+E311+E316)</f>
        <v>185769</v>
      </c>
      <c r="F229" s="2">
        <f>SUM(F230+F233+F237+F242+F260+F270+F279+F284+F297+F305+F311+F316)</f>
        <v>33547.561999999998</v>
      </c>
      <c r="G229" s="2">
        <f>SUM(G230+G233+G237+G242+G260+G270+G279+G284+G297+G305+G311+G316)</f>
        <v>0</v>
      </c>
      <c r="H229" t="s">
        <v>771</v>
      </c>
    </row>
    <row r="230" spans="1:8" ht="16.5" x14ac:dyDescent="0.35">
      <c r="A230" t="s">
        <v>374</v>
      </c>
      <c r="B230" t="s">
        <v>375</v>
      </c>
      <c r="C230">
        <v>0</v>
      </c>
      <c r="D230" s="3">
        <f>SUM(D231+D232)</f>
        <v>0</v>
      </c>
      <c r="E230" s="3">
        <f>SUM(E231+E232)</f>
        <v>0</v>
      </c>
      <c r="F230" s="3">
        <f>SUM(F231+F232)</f>
        <v>0</v>
      </c>
      <c r="G230" s="3">
        <f>SUM(G231+G232)</f>
        <v>0</v>
      </c>
    </row>
    <row r="231" spans="1:8" x14ac:dyDescent="0.25">
      <c r="A231" t="s">
        <v>376</v>
      </c>
      <c r="B231" t="s">
        <v>377</v>
      </c>
      <c r="C231">
        <v>0</v>
      </c>
      <c r="D231">
        <v>0</v>
      </c>
      <c r="E231">
        <v>0</v>
      </c>
      <c r="F231" s="8"/>
      <c r="G231">
        <v>0</v>
      </c>
    </row>
    <row r="232" spans="1:8" x14ac:dyDescent="0.25">
      <c r="A232" t="s">
        <v>378</v>
      </c>
      <c r="B232" t="s">
        <v>379</v>
      </c>
      <c r="C232">
        <v>1</v>
      </c>
      <c r="D232">
        <v>0</v>
      </c>
      <c r="E232">
        <v>0</v>
      </c>
      <c r="F232">
        <v>0</v>
      </c>
      <c r="G232">
        <v>0</v>
      </c>
    </row>
    <row r="233" spans="1:8" ht="16.5" x14ac:dyDescent="0.35">
      <c r="A233" t="s">
        <v>380</v>
      </c>
      <c r="B233" t="s">
        <v>381</v>
      </c>
      <c r="C233">
        <v>1</v>
      </c>
      <c r="D233" s="3">
        <f>SUM(D234+D235+D236)</f>
        <v>0</v>
      </c>
      <c r="E233" s="3">
        <f>SUM(E234+E235+E236)</f>
        <v>0</v>
      </c>
      <c r="F233" s="3">
        <f>SUM(F234+F235+F236)</f>
        <v>269.99</v>
      </c>
      <c r="G233" s="3">
        <f>SUM(G234+G235+G236)</f>
        <v>0</v>
      </c>
    </row>
    <row r="234" spans="1:8" x14ac:dyDescent="0.25">
      <c r="A234" t="s">
        <v>382</v>
      </c>
      <c r="B234" t="s">
        <v>383</v>
      </c>
      <c r="C234">
        <v>1</v>
      </c>
      <c r="D234">
        <v>0</v>
      </c>
      <c r="E234">
        <v>0</v>
      </c>
      <c r="F234">
        <v>0</v>
      </c>
      <c r="G234">
        <v>0</v>
      </c>
    </row>
    <row r="235" spans="1:8" x14ac:dyDescent="0.25">
      <c r="A235" t="s">
        <v>384</v>
      </c>
      <c r="B235" t="s">
        <v>385</v>
      </c>
      <c r="C235">
        <v>1</v>
      </c>
      <c r="D235">
        <v>0</v>
      </c>
      <c r="E235">
        <v>0</v>
      </c>
      <c r="F235" s="10">
        <v>269.99</v>
      </c>
      <c r="G235">
        <v>0</v>
      </c>
    </row>
    <row r="236" spans="1:8" x14ac:dyDescent="0.25">
      <c r="A236" t="s">
        <v>386</v>
      </c>
      <c r="B236" t="s">
        <v>387</v>
      </c>
      <c r="C236">
        <v>1</v>
      </c>
      <c r="D236">
        <v>0</v>
      </c>
      <c r="E236">
        <v>0</v>
      </c>
      <c r="F236">
        <v>0</v>
      </c>
      <c r="G236">
        <v>0</v>
      </c>
    </row>
    <row r="237" spans="1:8" ht="16.5" x14ac:dyDescent="0.35">
      <c r="A237" t="s">
        <v>388</v>
      </c>
      <c r="B237" t="s">
        <v>389</v>
      </c>
      <c r="C237">
        <v>0</v>
      </c>
      <c r="D237" s="3">
        <f>SUM(D238+D239+D240+D241)</f>
        <v>24000</v>
      </c>
      <c r="E237" s="3">
        <f>SUM(E238+E239+E240+E241)</f>
        <v>24000</v>
      </c>
      <c r="F237" s="3">
        <f>SUM(F238+F239+F240+F241)</f>
        <v>2740.42</v>
      </c>
      <c r="G237" s="3">
        <f>SUM(G238+G239+G240+G241)</f>
        <v>0</v>
      </c>
    </row>
    <row r="238" spans="1:8" x14ac:dyDescent="0.25">
      <c r="A238" t="s">
        <v>390</v>
      </c>
      <c r="B238" t="s">
        <v>391</v>
      </c>
      <c r="C238">
        <v>0</v>
      </c>
      <c r="D238">
        <v>24000</v>
      </c>
      <c r="E238">
        <v>24000</v>
      </c>
      <c r="F238" s="9">
        <v>1063.6569999999999</v>
      </c>
      <c r="G238">
        <v>0</v>
      </c>
    </row>
    <row r="239" spans="1:8" x14ac:dyDescent="0.25">
      <c r="A239" t="s">
        <v>392</v>
      </c>
      <c r="B239" t="s">
        <v>393</v>
      </c>
      <c r="C239">
        <v>1</v>
      </c>
      <c r="D239">
        <v>0</v>
      </c>
      <c r="E239">
        <v>0</v>
      </c>
      <c r="F239">
        <v>0</v>
      </c>
      <c r="G239">
        <v>0</v>
      </c>
    </row>
    <row r="240" spans="1:8" x14ac:dyDescent="0.25">
      <c r="A240" t="s">
        <v>394</v>
      </c>
      <c r="B240" t="s">
        <v>395</v>
      </c>
      <c r="C240">
        <v>1</v>
      </c>
      <c r="D240">
        <v>0</v>
      </c>
      <c r="E240">
        <v>0</v>
      </c>
      <c r="F240">
        <v>0</v>
      </c>
      <c r="G240">
        <v>0</v>
      </c>
    </row>
    <row r="241" spans="1:7" x14ac:dyDescent="0.25">
      <c r="A241" t="s">
        <v>396</v>
      </c>
      <c r="B241" t="s">
        <v>397</v>
      </c>
      <c r="C241">
        <v>1</v>
      </c>
      <c r="D241">
        <v>0</v>
      </c>
      <c r="E241">
        <v>0</v>
      </c>
      <c r="F241" s="10">
        <v>1676.7629999999999</v>
      </c>
      <c r="G241">
        <v>0</v>
      </c>
    </row>
    <row r="242" spans="1:7" ht="16.5" x14ac:dyDescent="0.35">
      <c r="A242" t="s">
        <v>398</v>
      </c>
      <c r="B242" t="s">
        <v>399</v>
      </c>
      <c r="C242">
        <v>0</v>
      </c>
      <c r="D242" s="3">
        <f>SUM(D243+D244+D245+D246+D247+D248+D249+D250+D251+D252+D253+D254+D255+D256+D257+D258+D259)</f>
        <v>71197</v>
      </c>
      <c r="E242" s="3">
        <f>SUM(E243+E244+E245+E246+E247+E248+E249+E250+E251+E252+E253+E254+E255+E256+E257+E258+E259)</f>
        <v>63058</v>
      </c>
      <c r="F242" s="3">
        <f>SUM(F243+F244+F245+F246+F247+F248+F249+F250+F251+F252+F253+F254+F255+F256+F257+F258+F259)</f>
        <v>15498.198</v>
      </c>
      <c r="G242" s="3">
        <f>SUM(G243+G244+G245+G246+G247+G248+G249+G250+G251+G252+G253+G254+G255+G256+G257+G258+G259)</f>
        <v>0</v>
      </c>
    </row>
    <row r="243" spans="1:7" x14ac:dyDescent="0.25">
      <c r="A243" t="s">
        <v>400</v>
      </c>
      <c r="B243" t="s">
        <v>401</v>
      </c>
      <c r="C243">
        <v>0</v>
      </c>
      <c r="D243">
        <v>5311</v>
      </c>
      <c r="E243">
        <v>5311</v>
      </c>
      <c r="F243">
        <v>0</v>
      </c>
      <c r="G243">
        <v>0</v>
      </c>
    </row>
    <row r="244" spans="1:7" x14ac:dyDescent="0.25">
      <c r="A244" t="s">
        <v>402</v>
      </c>
      <c r="B244" t="s">
        <v>403</v>
      </c>
      <c r="C244">
        <v>1</v>
      </c>
      <c r="D244">
        <v>0</v>
      </c>
      <c r="E244">
        <v>0</v>
      </c>
      <c r="F244">
        <v>0</v>
      </c>
      <c r="G244">
        <v>0</v>
      </c>
    </row>
    <row r="245" spans="1:7" x14ac:dyDescent="0.25">
      <c r="A245" t="s">
        <v>404</v>
      </c>
      <c r="B245" t="s">
        <v>405</v>
      </c>
      <c r="C245">
        <v>1</v>
      </c>
      <c r="D245">
        <v>0</v>
      </c>
      <c r="E245">
        <v>0</v>
      </c>
      <c r="F245">
        <v>0</v>
      </c>
      <c r="G245">
        <v>0</v>
      </c>
    </row>
    <row r="246" spans="1:7" x14ac:dyDescent="0.25">
      <c r="A246" t="s">
        <v>406</v>
      </c>
      <c r="B246" t="s">
        <v>407</v>
      </c>
      <c r="C246">
        <v>0</v>
      </c>
      <c r="D246">
        <v>43601</v>
      </c>
      <c r="E246">
        <v>35462</v>
      </c>
      <c r="F246" s="9">
        <v>9707.8179999999993</v>
      </c>
      <c r="G246">
        <v>0</v>
      </c>
    </row>
    <row r="247" spans="1:7" x14ac:dyDescent="0.25">
      <c r="A247" t="s">
        <v>408</v>
      </c>
      <c r="B247" t="s">
        <v>409</v>
      </c>
      <c r="C247">
        <v>0</v>
      </c>
      <c r="D247">
        <v>10817</v>
      </c>
      <c r="E247">
        <v>10817</v>
      </c>
      <c r="F247" s="10">
        <v>762.904</v>
      </c>
      <c r="G247">
        <v>0</v>
      </c>
    </row>
    <row r="248" spans="1:7" x14ac:dyDescent="0.25">
      <c r="A248" t="s">
        <v>410</v>
      </c>
      <c r="B248" t="s">
        <v>411</v>
      </c>
      <c r="C248">
        <v>1</v>
      </c>
      <c r="D248">
        <v>0</v>
      </c>
      <c r="E248">
        <v>0</v>
      </c>
      <c r="F248">
        <v>0</v>
      </c>
      <c r="G248">
        <v>0</v>
      </c>
    </row>
    <row r="249" spans="1:7" x14ac:dyDescent="0.25">
      <c r="A249" t="s">
        <v>412</v>
      </c>
      <c r="B249" t="s">
        <v>413</v>
      </c>
      <c r="C249">
        <v>0</v>
      </c>
      <c r="D249">
        <v>8022</v>
      </c>
      <c r="E249">
        <v>8022</v>
      </c>
      <c r="F249">
        <v>0</v>
      </c>
      <c r="G249">
        <v>0</v>
      </c>
    </row>
    <row r="250" spans="1:7" x14ac:dyDescent="0.25">
      <c r="A250" t="s">
        <v>414</v>
      </c>
      <c r="B250" t="s">
        <v>415</v>
      </c>
      <c r="C250">
        <v>1</v>
      </c>
      <c r="D250">
        <v>0</v>
      </c>
      <c r="E250">
        <v>0</v>
      </c>
      <c r="F250">
        <v>0</v>
      </c>
      <c r="G250">
        <v>0</v>
      </c>
    </row>
    <row r="251" spans="1:7" x14ac:dyDescent="0.25">
      <c r="A251" t="s">
        <v>416</v>
      </c>
      <c r="B251" t="s">
        <v>417</v>
      </c>
      <c r="C251">
        <v>1</v>
      </c>
      <c r="D251">
        <v>0</v>
      </c>
      <c r="E251">
        <v>0</v>
      </c>
      <c r="F251">
        <v>0</v>
      </c>
      <c r="G251">
        <v>0</v>
      </c>
    </row>
    <row r="252" spans="1:7" x14ac:dyDescent="0.25">
      <c r="A252" t="s">
        <v>418</v>
      </c>
      <c r="B252" t="s">
        <v>419</v>
      </c>
      <c r="C252">
        <v>1</v>
      </c>
      <c r="D252">
        <v>0</v>
      </c>
      <c r="E252">
        <v>0</v>
      </c>
      <c r="F252">
        <v>0</v>
      </c>
      <c r="G252">
        <v>0</v>
      </c>
    </row>
    <row r="253" spans="1:7" x14ac:dyDescent="0.25">
      <c r="A253" t="s">
        <v>420</v>
      </c>
      <c r="B253" t="s">
        <v>421</v>
      </c>
      <c r="C253">
        <v>1</v>
      </c>
      <c r="D253">
        <v>0</v>
      </c>
      <c r="E253">
        <v>0</v>
      </c>
      <c r="F253">
        <v>0</v>
      </c>
      <c r="G253">
        <v>0</v>
      </c>
    </row>
    <row r="254" spans="1:7" x14ac:dyDescent="0.25">
      <c r="A254" t="s">
        <v>422</v>
      </c>
      <c r="B254" t="s">
        <v>423</v>
      </c>
      <c r="C254">
        <v>1</v>
      </c>
      <c r="D254">
        <v>0</v>
      </c>
      <c r="E254">
        <v>0</v>
      </c>
      <c r="F254">
        <v>0</v>
      </c>
      <c r="G254">
        <v>0</v>
      </c>
    </row>
    <row r="255" spans="1:7" x14ac:dyDescent="0.25">
      <c r="A255" t="s">
        <v>424</v>
      </c>
      <c r="B255" t="s">
        <v>425</v>
      </c>
      <c r="C255">
        <v>1</v>
      </c>
      <c r="D255">
        <v>0</v>
      </c>
      <c r="E255">
        <v>0</v>
      </c>
      <c r="F255">
        <v>0</v>
      </c>
      <c r="G255">
        <v>0</v>
      </c>
    </row>
    <row r="256" spans="1:7" x14ac:dyDescent="0.25">
      <c r="A256" t="s">
        <v>426</v>
      </c>
      <c r="B256" t="s">
        <v>427</v>
      </c>
      <c r="C256">
        <v>1</v>
      </c>
      <c r="D256">
        <v>0</v>
      </c>
      <c r="E256">
        <v>0</v>
      </c>
      <c r="F256">
        <v>0</v>
      </c>
      <c r="G256">
        <v>0</v>
      </c>
    </row>
    <row r="257" spans="1:7" x14ac:dyDescent="0.25">
      <c r="A257" t="s">
        <v>428</v>
      </c>
      <c r="B257" t="s">
        <v>429</v>
      </c>
      <c r="C257">
        <v>1</v>
      </c>
      <c r="D257">
        <v>0</v>
      </c>
      <c r="E257">
        <v>0</v>
      </c>
      <c r="F257">
        <v>0</v>
      </c>
      <c r="G257">
        <v>0</v>
      </c>
    </row>
    <row r="258" spans="1:7" x14ac:dyDescent="0.25">
      <c r="A258" t="s">
        <v>430</v>
      </c>
      <c r="B258" t="s">
        <v>431</v>
      </c>
      <c r="C258">
        <v>1</v>
      </c>
      <c r="D258">
        <v>0</v>
      </c>
      <c r="E258">
        <v>0</v>
      </c>
      <c r="F258">
        <v>0</v>
      </c>
      <c r="G258">
        <v>0</v>
      </c>
    </row>
    <row r="259" spans="1:7" x14ac:dyDescent="0.25">
      <c r="A259" t="s">
        <v>432</v>
      </c>
      <c r="B259" t="s">
        <v>433</v>
      </c>
      <c r="C259">
        <v>0</v>
      </c>
      <c r="D259">
        <v>3446</v>
      </c>
      <c r="E259">
        <v>3446</v>
      </c>
      <c r="F259" s="9">
        <f>2837.476+2190</f>
        <v>5027.4760000000006</v>
      </c>
      <c r="G259">
        <v>0</v>
      </c>
    </row>
    <row r="260" spans="1:7" ht="16.5" x14ac:dyDescent="0.35">
      <c r="A260" t="s">
        <v>434</v>
      </c>
      <c r="B260" t="s">
        <v>435</v>
      </c>
      <c r="C260">
        <v>0</v>
      </c>
      <c r="D260" s="3">
        <f>SUM(D261+D262+D263+D264+D265+D266+D267+D268+D269)</f>
        <v>25372</v>
      </c>
      <c r="E260" s="3">
        <f>SUM(E261+E262+E263+E264+E265+E266+E267+E268+E269)</f>
        <v>25372</v>
      </c>
      <c r="F260" s="3">
        <f>SUM(F261+F262+F263+F264+F265+F266+F267+F268+F269)</f>
        <v>4084.9139999999998</v>
      </c>
      <c r="G260" s="3">
        <f>SUM(G261+G262+G263+G264+G265+G266+G267+G268+G269)</f>
        <v>0</v>
      </c>
    </row>
    <row r="261" spans="1:7" x14ac:dyDescent="0.25">
      <c r="A261" t="s">
        <v>436</v>
      </c>
      <c r="B261" t="s">
        <v>437</v>
      </c>
      <c r="C261">
        <v>0</v>
      </c>
      <c r="D261">
        <v>13052</v>
      </c>
      <c r="E261">
        <v>13052</v>
      </c>
      <c r="F261">
        <v>0</v>
      </c>
      <c r="G261">
        <v>0</v>
      </c>
    </row>
    <row r="262" spans="1:7" x14ac:dyDescent="0.25">
      <c r="A262" t="s">
        <v>438</v>
      </c>
      <c r="B262" t="s">
        <v>439</v>
      </c>
      <c r="C262">
        <v>0</v>
      </c>
      <c r="D262">
        <v>7322</v>
      </c>
      <c r="E262">
        <v>7322</v>
      </c>
      <c r="F262" s="8">
        <v>379.2</v>
      </c>
      <c r="G262">
        <v>0</v>
      </c>
    </row>
    <row r="263" spans="1:7" x14ac:dyDescent="0.25">
      <c r="A263" t="s">
        <v>440</v>
      </c>
      <c r="B263" t="s">
        <v>441</v>
      </c>
      <c r="C263">
        <v>0</v>
      </c>
      <c r="D263">
        <v>3249</v>
      </c>
      <c r="E263">
        <v>3249</v>
      </c>
      <c r="F263">
        <v>0</v>
      </c>
      <c r="G263">
        <v>0</v>
      </c>
    </row>
    <row r="264" spans="1:7" x14ac:dyDescent="0.25">
      <c r="A264" t="s">
        <v>442</v>
      </c>
      <c r="B264" t="s">
        <v>443</v>
      </c>
      <c r="C264">
        <v>1</v>
      </c>
      <c r="D264">
        <v>0</v>
      </c>
      <c r="E264">
        <v>0</v>
      </c>
      <c r="F264">
        <v>0</v>
      </c>
      <c r="G264">
        <v>0</v>
      </c>
    </row>
    <row r="265" spans="1:7" x14ac:dyDescent="0.25">
      <c r="A265" t="s">
        <v>444</v>
      </c>
      <c r="B265" t="s">
        <v>445</v>
      </c>
      <c r="C265">
        <v>0</v>
      </c>
      <c r="D265">
        <v>1749</v>
      </c>
      <c r="E265">
        <v>1749</v>
      </c>
      <c r="F265" s="9">
        <v>2004.431</v>
      </c>
      <c r="G265">
        <v>0</v>
      </c>
    </row>
    <row r="266" spans="1:7" x14ac:dyDescent="0.25">
      <c r="A266" t="s">
        <v>446</v>
      </c>
      <c r="B266" t="s">
        <v>447</v>
      </c>
      <c r="C266">
        <v>0</v>
      </c>
      <c r="D266">
        <v>0</v>
      </c>
      <c r="E266">
        <v>0</v>
      </c>
      <c r="F266" s="8"/>
      <c r="G266">
        <v>0</v>
      </c>
    </row>
    <row r="267" spans="1:7" x14ac:dyDescent="0.25">
      <c r="A267" t="s">
        <v>448</v>
      </c>
      <c r="B267" t="s">
        <v>449</v>
      </c>
      <c r="C267">
        <v>1</v>
      </c>
      <c r="D267">
        <v>0</v>
      </c>
      <c r="E267">
        <v>0</v>
      </c>
      <c r="F267" s="10">
        <v>151.6</v>
      </c>
      <c r="G267">
        <v>0</v>
      </c>
    </row>
    <row r="268" spans="1:7" x14ac:dyDescent="0.25">
      <c r="A268" t="s">
        <v>450</v>
      </c>
      <c r="B268" t="s">
        <v>451</v>
      </c>
      <c r="C268">
        <v>1</v>
      </c>
      <c r="D268">
        <v>0</v>
      </c>
      <c r="E268">
        <v>0</v>
      </c>
      <c r="F268">
        <v>0</v>
      </c>
      <c r="G268">
        <v>0</v>
      </c>
    </row>
    <row r="269" spans="1:7" x14ac:dyDescent="0.25">
      <c r="A269" t="s">
        <v>452</v>
      </c>
      <c r="B269" t="s">
        <v>433</v>
      </c>
      <c r="C269">
        <v>1</v>
      </c>
      <c r="D269">
        <v>0</v>
      </c>
      <c r="E269">
        <v>0</v>
      </c>
      <c r="F269" s="10">
        <v>1549.683</v>
      </c>
      <c r="G269">
        <v>0</v>
      </c>
    </row>
    <row r="270" spans="1:7" ht="16.5" x14ac:dyDescent="0.35">
      <c r="A270" t="s">
        <v>453</v>
      </c>
      <c r="B270" t="s">
        <v>454</v>
      </c>
      <c r="C270">
        <v>0</v>
      </c>
      <c r="D270" s="3">
        <f>SUM(D271+D272+D273+D274+D275+D276+D277+D278)</f>
        <v>62691</v>
      </c>
      <c r="E270" s="3">
        <f>SUM(E271+E272+E273+E274+E275+E276+E277+E278)</f>
        <v>62691</v>
      </c>
      <c r="F270" s="3">
        <f>SUM(F271+F272+F273+F274+F275+F276+F277+F278)</f>
        <v>8497.6790000000001</v>
      </c>
      <c r="G270" s="3">
        <f>SUM(G271+G272+G273+G274+G275+G276+G277+G278)</f>
        <v>0</v>
      </c>
    </row>
    <row r="271" spans="1:7" x14ac:dyDescent="0.25">
      <c r="A271" t="s">
        <v>455</v>
      </c>
      <c r="B271" t="s">
        <v>456</v>
      </c>
      <c r="C271">
        <v>0</v>
      </c>
      <c r="D271">
        <v>40000</v>
      </c>
      <c r="E271">
        <v>40000</v>
      </c>
      <c r="F271" s="9">
        <v>8213.6790000000001</v>
      </c>
      <c r="G271">
        <v>0</v>
      </c>
    </row>
    <row r="272" spans="1:7" x14ac:dyDescent="0.25">
      <c r="A272" t="s">
        <v>457</v>
      </c>
      <c r="B272" t="s">
        <v>458</v>
      </c>
      <c r="C272">
        <v>0</v>
      </c>
      <c r="D272">
        <v>7691</v>
      </c>
      <c r="E272">
        <v>7691</v>
      </c>
      <c r="F272" s="8">
        <v>120</v>
      </c>
      <c r="G272">
        <v>0</v>
      </c>
    </row>
    <row r="273" spans="1:7" x14ac:dyDescent="0.25">
      <c r="A273" t="s">
        <v>459</v>
      </c>
      <c r="B273" t="s">
        <v>460</v>
      </c>
      <c r="C273">
        <v>1</v>
      </c>
      <c r="D273">
        <v>0</v>
      </c>
      <c r="E273">
        <v>0</v>
      </c>
      <c r="F273" s="8"/>
      <c r="G273">
        <v>0</v>
      </c>
    </row>
    <row r="274" spans="1:7" x14ac:dyDescent="0.25">
      <c r="A274" t="s">
        <v>461</v>
      </c>
      <c r="B274" t="s">
        <v>462</v>
      </c>
      <c r="C274">
        <v>0</v>
      </c>
      <c r="D274">
        <v>15000</v>
      </c>
      <c r="E274">
        <v>15000</v>
      </c>
      <c r="F274" s="8"/>
      <c r="G274">
        <v>0</v>
      </c>
    </row>
    <row r="275" spans="1:7" x14ac:dyDescent="0.25">
      <c r="A275" t="s">
        <v>463</v>
      </c>
      <c r="B275" t="s">
        <v>464</v>
      </c>
      <c r="C275">
        <v>1</v>
      </c>
      <c r="D275">
        <v>0</v>
      </c>
      <c r="E275">
        <v>0</v>
      </c>
      <c r="F275">
        <v>0</v>
      </c>
      <c r="G275">
        <v>0</v>
      </c>
    </row>
    <row r="276" spans="1:7" x14ac:dyDescent="0.25">
      <c r="A276" t="s">
        <v>465</v>
      </c>
      <c r="B276" t="s">
        <v>466</v>
      </c>
      <c r="C276">
        <v>1</v>
      </c>
      <c r="D276">
        <v>0</v>
      </c>
      <c r="E276">
        <v>0</v>
      </c>
      <c r="F276">
        <v>0</v>
      </c>
      <c r="G276">
        <v>0</v>
      </c>
    </row>
    <row r="277" spans="1:7" x14ac:dyDescent="0.25">
      <c r="A277" t="s">
        <v>467</v>
      </c>
      <c r="B277" t="s">
        <v>468</v>
      </c>
      <c r="C277">
        <v>1</v>
      </c>
      <c r="D277">
        <v>0</v>
      </c>
      <c r="E277">
        <v>0</v>
      </c>
      <c r="F277">
        <v>164</v>
      </c>
      <c r="G277">
        <v>0</v>
      </c>
    </row>
    <row r="278" spans="1:7" x14ac:dyDescent="0.25">
      <c r="A278" t="s">
        <v>469</v>
      </c>
      <c r="B278" t="s">
        <v>433</v>
      </c>
      <c r="C278">
        <v>1</v>
      </c>
      <c r="D278">
        <v>0</v>
      </c>
      <c r="E278">
        <v>0</v>
      </c>
      <c r="F278">
        <v>0</v>
      </c>
      <c r="G278">
        <v>0</v>
      </c>
    </row>
    <row r="279" spans="1:7" ht="16.5" x14ac:dyDescent="0.35">
      <c r="A279" t="s">
        <v>470</v>
      </c>
      <c r="B279" t="s">
        <v>471</v>
      </c>
      <c r="C279">
        <v>0</v>
      </c>
      <c r="D279" s="3">
        <f>SUM(D280+D281+D282+D283)</f>
        <v>5000</v>
      </c>
      <c r="E279" s="3">
        <f>SUM(E280+E281+E282+E283)</f>
        <v>5000</v>
      </c>
      <c r="F279" s="3">
        <f>SUM(F280+F281+F282+F283)</f>
        <v>0</v>
      </c>
      <c r="G279" s="3">
        <f>SUM(G280+G281+G282+G283)</f>
        <v>0</v>
      </c>
    </row>
    <row r="280" spans="1:7" x14ac:dyDescent="0.25">
      <c r="A280" t="s">
        <v>472</v>
      </c>
      <c r="B280" t="s">
        <v>473</v>
      </c>
      <c r="C280">
        <v>0</v>
      </c>
      <c r="D280">
        <v>5000</v>
      </c>
      <c r="E280">
        <v>5000</v>
      </c>
      <c r="F280">
        <v>0</v>
      </c>
      <c r="G280">
        <v>0</v>
      </c>
    </row>
    <row r="281" spans="1:7" x14ac:dyDescent="0.25">
      <c r="A281" t="s">
        <v>474</v>
      </c>
      <c r="B281" t="s">
        <v>475</v>
      </c>
      <c r="C281">
        <v>1</v>
      </c>
      <c r="D281">
        <v>0</v>
      </c>
      <c r="E281">
        <v>0</v>
      </c>
      <c r="F281">
        <v>0</v>
      </c>
      <c r="G281">
        <v>0</v>
      </c>
    </row>
    <row r="282" spans="1:7" x14ac:dyDescent="0.25">
      <c r="A282" t="s">
        <v>476</v>
      </c>
      <c r="B282" t="s">
        <v>477</v>
      </c>
      <c r="C282">
        <v>1</v>
      </c>
      <c r="D282">
        <v>0</v>
      </c>
      <c r="E282">
        <v>0</v>
      </c>
      <c r="F282">
        <v>0</v>
      </c>
      <c r="G282">
        <v>0</v>
      </c>
    </row>
    <row r="283" spans="1:7" x14ac:dyDescent="0.25">
      <c r="A283" t="s">
        <v>478</v>
      </c>
      <c r="B283" t="s">
        <v>433</v>
      </c>
      <c r="C283">
        <v>1</v>
      </c>
      <c r="D283">
        <v>0</v>
      </c>
      <c r="E283">
        <v>0</v>
      </c>
      <c r="F283">
        <v>0</v>
      </c>
      <c r="G283">
        <v>0</v>
      </c>
    </row>
    <row r="284" spans="1:7" ht="16.5" x14ac:dyDescent="0.35">
      <c r="A284" t="s">
        <v>479</v>
      </c>
      <c r="B284" t="s">
        <v>480</v>
      </c>
      <c r="C284">
        <v>0</v>
      </c>
      <c r="D284" s="3">
        <f>SUM(D285+D286+D287+D288+D289+D290+D291+D292+D293+D294+D295+D296)</f>
        <v>1366</v>
      </c>
      <c r="E284" s="3">
        <f>SUM(E285+E286+E287+E288+E289+E290+E291+E292+E293+E294+E295+E296)</f>
        <v>1366</v>
      </c>
      <c r="F284" s="3">
        <f>SUM(F285+F286+F287+F288+F289+F290+F291+F292+F293+F294+F295+F296)</f>
        <v>1783.7</v>
      </c>
      <c r="G284" s="3">
        <f>SUM(G285+G286+G287+G288+G289+G290+G291+G292+G293+G294+G295+G296)</f>
        <v>0</v>
      </c>
    </row>
    <row r="285" spans="1:7" x14ac:dyDescent="0.25">
      <c r="A285" t="s">
        <v>481</v>
      </c>
      <c r="B285" t="s">
        <v>482</v>
      </c>
      <c r="C285">
        <v>0</v>
      </c>
      <c r="D285">
        <v>0</v>
      </c>
      <c r="E285">
        <v>0</v>
      </c>
      <c r="F285" s="8"/>
      <c r="G285">
        <v>0</v>
      </c>
    </row>
    <row r="286" spans="1:7" x14ac:dyDescent="0.25">
      <c r="A286" t="s">
        <v>483</v>
      </c>
      <c r="B286" t="s">
        <v>484</v>
      </c>
      <c r="C286">
        <v>1</v>
      </c>
      <c r="D286">
        <v>0</v>
      </c>
      <c r="E286">
        <v>0</v>
      </c>
      <c r="F286">
        <v>0</v>
      </c>
      <c r="G286">
        <v>0</v>
      </c>
    </row>
    <row r="287" spans="1:7" x14ac:dyDescent="0.25">
      <c r="A287" t="s">
        <v>485</v>
      </c>
      <c r="B287" t="s">
        <v>486</v>
      </c>
      <c r="C287">
        <v>1</v>
      </c>
      <c r="D287">
        <v>0</v>
      </c>
      <c r="E287">
        <v>0</v>
      </c>
      <c r="F287">
        <v>0</v>
      </c>
      <c r="G287">
        <v>0</v>
      </c>
    </row>
    <row r="288" spans="1:7" x14ac:dyDescent="0.25">
      <c r="A288" t="s">
        <v>487</v>
      </c>
      <c r="B288" t="s">
        <v>488</v>
      </c>
      <c r="C288">
        <v>1</v>
      </c>
      <c r="D288">
        <v>0</v>
      </c>
      <c r="E288">
        <v>0</v>
      </c>
      <c r="F288">
        <v>0</v>
      </c>
      <c r="G288">
        <v>0</v>
      </c>
    </row>
    <row r="289" spans="1:7" x14ac:dyDescent="0.25">
      <c r="A289" t="s">
        <v>489</v>
      </c>
      <c r="B289" t="s">
        <v>490</v>
      </c>
      <c r="C289">
        <v>1</v>
      </c>
      <c r="D289">
        <v>0</v>
      </c>
      <c r="E289">
        <v>0</v>
      </c>
      <c r="F289">
        <v>0</v>
      </c>
      <c r="G289">
        <v>0</v>
      </c>
    </row>
    <row r="290" spans="1:7" x14ac:dyDescent="0.25">
      <c r="A290" t="s">
        <v>491</v>
      </c>
      <c r="B290" t="s">
        <v>492</v>
      </c>
      <c r="C290">
        <v>1</v>
      </c>
      <c r="D290">
        <v>0</v>
      </c>
      <c r="E290">
        <v>0</v>
      </c>
      <c r="F290">
        <v>0</v>
      </c>
      <c r="G290">
        <v>0</v>
      </c>
    </row>
    <row r="291" spans="1:7" x14ac:dyDescent="0.25">
      <c r="A291" t="s">
        <v>493</v>
      </c>
      <c r="B291" t="s">
        <v>494</v>
      </c>
      <c r="C291">
        <v>0</v>
      </c>
      <c r="D291">
        <v>1366</v>
      </c>
      <c r="E291">
        <v>1366</v>
      </c>
      <c r="F291" s="10">
        <v>1783.7</v>
      </c>
      <c r="G291">
        <v>0</v>
      </c>
    </row>
    <row r="292" spans="1:7" x14ac:dyDescent="0.25">
      <c r="A292" t="s">
        <v>495</v>
      </c>
      <c r="B292" t="s">
        <v>496</v>
      </c>
      <c r="C292">
        <v>1</v>
      </c>
      <c r="D292">
        <v>0</v>
      </c>
      <c r="E292">
        <v>0</v>
      </c>
      <c r="F292">
        <v>0</v>
      </c>
      <c r="G292">
        <v>0</v>
      </c>
    </row>
    <row r="293" spans="1:7" x14ac:dyDescent="0.25">
      <c r="A293" t="s">
        <v>497</v>
      </c>
      <c r="B293" t="s">
        <v>498</v>
      </c>
      <c r="C293">
        <v>1</v>
      </c>
      <c r="D293">
        <v>0</v>
      </c>
      <c r="E293">
        <v>0</v>
      </c>
      <c r="F293">
        <v>0</v>
      </c>
      <c r="G293">
        <v>0</v>
      </c>
    </row>
    <row r="294" spans="1:7" x14ac:dyDescent="0.25">
      <c r="A294" t="s">
        <v>499</v>
      </c>
      <c r="B294" t="s">
        <v>500</v>
      </c>
      <c r="C294">
        <v>1</v>
      </c>
      <c r="D294">
        <v>0</v>
      </c>
      <c r="E294">
        <v>0</v>
      </c>
      <c r="F294">
        <v>0</v>
      </c>
      <c r="G294">
        <v>0</v>
      </c>
    </row>
    <row r="295" spans="1:7" x14ac:dyDescent="0.25">
      <c r="A295" t="s">
        <v>501</v>
      </c>
      <c r="B295" t="s">
        <v>502</v>
      </c>
      <c r="C295">
        <v>1</v>
      </c>
      <c r="D295">
        <v>0</v>
      </c>
      <c r="E295">
        <v>0</v>
      </c>
      <c r="F295">
        <v>0</v>
      </c>
      <c r="G295">
        <v>0</v>
      </c>
    </row>
    <row r="296" spans="1:7" x14ac:dyDescent="0.25">
      <c r="A296" t="s">
        <v>503</v>
      </c>
      <c r="B296" t="s">
        <v>433</v>
      </c>
      <c r="C296">
        <v>0</v>
      </c>
      <c r="D296">
        <v>0</v>
      </c>
      <c r="E296">
        <v>0</v>
      </c>
      <c r="F296" s="8"/>
      <c r="G296">
        <v>0</v>
      </c>
    </row>
    <row r="297" spans="1:7" ht="16.5" x14ac:dyDescent="0.35">
      <c r="A297" t="s">
        <v>504</v>
      </c>
      <c r="B297" t="s">
        <v>505</v>
      </c>
      <c r="C297">
        <v>1</v>
      </c>
      <c r="D297" s="3">
        <f>SUM(D298+D299+D300+D301+D302+D303+D304)</f>
        <v>0</v>
      </c>
      <c r="E297" s="3">
        <f>SUM(E298+E299+E300+E301+E302+E303+E304)</f>
        <v>0</v>
      </c>
      <c r="F297" s="3">
        <f>SUM(F298+F299+F300+F301+F302+F303+F304)</f>
        <v>180.001</v>
      </c>
      <c r="G297" s="3">
        <f>SUM(G298+G299+G300+G301+G302+G303+G304)</f>
        <v>0</v>
      </c>
    </row>
    <row r="298" spans="1:7" x14ac:dyDescent="0.25">
      <c r="A298" t="s">
        <v>506</v>
      </c>
      <c r="B298" t="s">
        <v>507</v>
      </c>
      <c r="C298">
        <v>1</v>
      </c>
      <c r="D298">
        <v>0</v>
      </c>
      <c r="E298">
        <v>0</v>
      </c>
      <c r="F298">
        <v>0</v>
      </c>
      <c r="G298">
        <v>0</v>
      </c>
    </row>
    <row r="299" spans="1:7" x14ac:dyDescent="0.25">
      <c r="A299" t="s">
        <v>508</v>
      </c>
      <c r="B299" t="s">
        <v>509</v>
      </c>
      <c r="C299">
        <v>1</v>
      </c>
      <c r="D299">
        <v>0</v>
      </c>
      <c r="E299">
        <v>0</v>
      </c>
      <c r="F299">
        <v>0</v>
      </c>
      <c r="G299">
        <v>0</v>
      </c>
    </row>
    <row r="300" spans="1:7" x14ac:dyDescent="0.25">
      <c r="A300" t="s">
        <v>510</v>
      </c>
      <c r="B300" t="s">
        <v>511</v>
      </c>
      <c r="C300">
        <v>1</v>
      </c>
      <c r="D300">
        <v>0</v>
      </c>
      <c r="E300">
        <v>0</v>
      </c>
      <c r="F300">
        <v>0</v>
      </c>
      <c r="G300">
        <v>0</v>
      </c>
    </row>
    <row r="301" spans="1:7" x14ac:dyDescent="0.25">
      <c r="A301" t="s">
        <v>512</v>
      </c>
      <c r="B301" t="s">
        <v>513</v>
      </c>
      <c r="C301">
        <v>1</v>
      </c>
      <c r="D301">
        <v>0</v>
      </c>
      <c r="E301">
        <v>0</v>
      </c>
      <c r="F301">
        <v>0</v>
      </c>
      <c r="G301">
        <v>0</v>
      </c>
    </row>
    <row r="302" spans="1:7" x14ac:dyDescent="0.25">
      <c r="A302" t="s">
        <v>514</v>
      </c>
      <c r="B302" t="s">
        <v>515</v>
      </c>
      <c r="C302">
        <v>1</v>
      </c>
      <c r="D302">
        <v>0</v>
      </c>
      <c r="E302">
        <v>0</v>
      </c>
      <c r="F302">
        <v>0</v>
      </c>
      <c r="G302">
        <v>0</v>
      </c>
    </row>
    <row r="303" spans="1:7" x14ac:dyDescent="0.25">
      <c r="A303" t="s">
        <v>516</v>
      </c>
      <c r="B303" t="s">
        <v>517</v>
      </c>
      <c r="C303">
        <v>1</v>
      </c>
      <c r="D303">
        <v>0</v>
      </c>
      <c r="E303">
        <v>0</v>
      </c>
      <c r="F303" s="11">
        <v>180.001</v>
      </c>
      <c r="G303">
        <v>0</v>
      </c>
    </row>
    <row r="304" spans="1:7" x14ac:dyDescent="0.25">
      <c r="A304" t="s">
        <v>518</v>
      </c>
      <c r="B304" t="s">
        <v>433</v>
      </c>
      <c r="C304">
        <v>1</v>
      </c>
      <c r="D304">
        <v>0</v>
      </c>
      <c r="E304">
        <v>0</v>
      </c>
      <c r="F304">
        <v>0</v>
      </c>
      <c r="G304">
        <v>0</v>
      </c>
    </row>
    <row r="305" spans="1:7" ht="16.5" x14ac:dyDescent="0.35">
      <c r="A305" t="s">
        <v>519</v>
      </c>
      <c r="B305" t="s">
        <v>520</v>
      </c>
      <c r="C305">
        <v>1</v>
      </c>
      <c r="D305" s="3">
        <f>SUM(D306+D307+D308+D309+D310)</f>
        <v>0</v>
      </c>
      <c r="E305" s="3">
        <f>SUM(E306+E307+E308+E309+E310)</f>
        <v>0</v>
      </c>
      <c r="F305" s="3">
        <f>SUM(F306+F307+F308+F309+F310)</f>
        <v>0</v>
      </c>
      <c r="G305" s="3">
        <f>SUM(G306+G307+G308+G309+G310)</f>
        <v>0</v>
      </c>
    </row>
    <row r="306" spans="1:7" x14ac:dyDescent="0.25">
      <c r="A306" t="s">
        <v>521</v>
      </c>
      <c r="B306" t="s">
        <v>522</v>
      </c>
      <c r="C306">
        <v>1</v>
      </c>
      <c r="D306">
        <v>0</v>
      </c>
      <c r="E306">
        <v>0</v>
      </c>
      <c r="F306">
        <v>0</v>
      </c>
      <c r="G306">
        <v>0</v>
      </c>
    </row>
    <row r="307" spans="1:7" x14ac:dyDescent="0.25">
      <c r="A307" t="s">
        <v>523</v>
      </c>
      <c r="B307" t="s">
        <v>524</v>
      </c>
      <c r="C307">
        <v>1</v>
      </c>
      <c r="D307">
        <v>0</v>
      </c>
      <c r="E307">
        <v>0</v>
      </c>
      <c r="F307">
        <v>0</v>
      </c>
      <c r="G307">
        <v>0</v>
      </c>
    </row>
    <row r="308" spans="1:7" x14ac:dyDescent="0.25">
      <c r="A308" t="s">
        <v>525</v>
      </c>
      <c r="B308" t="s">
        <v>526</v>
      </c>
      <c r="C308">
        <v>1</v>
      </c>
      <c r="D308">
        <v>0</v>
      </c>
      <c r="E308">
        <v>0</v>
      </c>
      <c r="F308">
        <v>0</v>
      </c>
      <c r="G308">
        <v>0</v>
      </c>
    </row>
    <row r="309" spans="1:7" x14ac:dyDescent="0.25">
      <c r="A309" t="s">
        <v>527</v>
      </c>
      <c r="B309" t="s">
        <v>528</v>
      </c>
      <c r="C309">
        <v>1</v>
      </c>
      <c r="D309">
        <v>0</v>
      </c>
      <c r="E309">
        <v>0</v>
      </c>
      <c r="F309">
        <v>0</v>
      </c>
      <c r="G309">
        <v>0</v>
      </c>
    </row>
    <row r="310" spans="1:7" x14ac:dyDescent="0.25">
      <c r="A310" t="s">
        <v>529</v>
      </c>
      <c r="B310" t="s">
        <v>433</v>
      </c>
      <c r="C310">
        <v>1</v>
      </c>
      <c r="D310">
        <v>0</v>
      </c>
      <c r="E310">
        <v>0</v>
      </c>
      <c r="F310">
        <v>0</v>
      </c>
      <c r="G310">
        <v>0</v>
      </c>
    </row>
    <row r="311" spans="1:7" ht="16.5" x14ac:dyDescent="0.35">
      <c r="A311" t="s">
        <v>530</v>
      </c>
      <c r="B311" t="s">
        <v>531</v>
      </c>
      <c r="C311">
        <v>0</v>
      </c>
      <c r="D311" s="3">
        <f>SUM(D312+D313+D314+D315)</f>
        <v>2542</v>
      </c>
      <c r="E311" s="3">
        <f>SUM(E312+E313+E314+E315)</f>
        <v>2532</v>
      </c>
      <c r="F311" s="3">
        <f>SUM(F312+F313+F314+F315)</f>
        <v>492.66</v>
      </c>
      <c r="G311" s="3">
        <f>SUM(G312+G313+G314+G315)</f>
        <v>0</v>
      </c>
    </row>
    <row r="312" spans="1:7" x14ac:dyDescent="0.25">
      <c r="A312" t="s">
        <v>532</v>
      </c>
      <c r="B312" t="s">
        <v>533</v>
      </c>
      <c r="C312">
        <v>1</v>
      </c>
      <c r="D312">
        <v>0</v>
      </c>
      <c r="E312">
        <v>0</v>
      </c>
      <c r="F312">
        <v>0</v>
      </c>
      <c r="G312">
        <v>0</v>
      </c>
    </row>
    <row r="313" spans="1:7" x14ac:dyDescent="0.25">
      <c r="A313" t="s">
        <v>534</v>
      </c>
      <c r="B313" t="s">
        <v>535</v>
      </c>
      <c r="C313">
        <v>1</v>
      </c>
      <c r="D313">
        <v>0</v>
      </c>
      <c r="E313">
        <v>0</v>
      </c>
      <c r="F313">
        <v>0</v>
      </c>
      <c r="G313">
        <v>0</v>
      </c>
    </row>
    <row r="314" spans="1:7" x14ac:dyDescent="0.25">
      <c r="A314" t="s">
        <v>536</v>
      </c>
      <c r="B314" t="s">
        <v>537</v>
      </c>
      <c r="C314">
        <v>0</v>
      </c>
      <c r="D314">
        <v>2542</v>
      </c>
      <c r="E314">
        <v>2532</v>
      </c>
      <c r="F314">
        <v>0</v>
      </c>
      <c r="G314">
        <v>0</v>
      </c>
    </row>
    <row r="315" spans="1:7" x14ac:dyDescent="0.25">
      <c r="A315" t="s">
        <v>538</v>
      </c>
      <c r="B315" t="s">
        <v>433</v>
      </c>
      <c r="C315">
        <v>1</v>
      </c>
      <c r="D315">
        <v>0</v>
      </c>
      <c r="E315">
        <v>0</v>
      </c>
      <c r="F315" s="10">
        <v>492.66</v>
      </c>
      <c r="G315">
        <v>0</v>
      </c>
    </row>
    <row r="316" spans="1:7" ht="16.5" x14ac:dyDescent="0.35">
      <c r="A316" t="s">
        <v>539</v>
      </c>
      <c r="B316" t="s">
        <v>540</v>
      </c>
      <c r="C316">
        <v>0</v>
      </c>
      <c r="D316" s="3">
        <f>SUM(D317+D318+D319+D320+D321+D322)</f>
        <v>1750</v>
      </c>
      <c r="E316" s="3">
        <f>SUM(E317+E318+E319+E320+E321+E322)</f>
        <v>1750</v>
      </c>
      <c r="F316" s="3">
        <f>SUM(F317+F318+F319+F320+F321+F322)</f>
        <v>0</v>
      </c>
      <c r="G316" s="3">
        <f>SUM(G317+G318+G319+G320+G321+G322)</f>
        <v>0</v>
      </c>
    </row>
    <row r="317" spans="1:7" x14ac:dyDescent="0.25">
      <c r="A317" t="s">
        <v>541</v>
      </c>
      <c r="B317" t="s">
        <v>542</v>
      </c>
      <c r="C317">
        <v>1</v>
      </c>
      <c r="D317">
        <v>0</v>
      </c>
      <c r="E317">
        <v>0</v>
      </c>
      <c r="F317">
        <v>0</v>
      </c>
      <c r="G317">
        <v>0</v>
      </c>
    </row>
    <row r="318" spans="1:7" x14ac:dyDescent="0.25">
      <c r="A318" t="s">
        <v>543</v>
      </c>
      <c r="B318" t="s">
        <v>544</v>
      </c>
      <c r="C318">
        <v>0</v>
      </c>
      <c r="D318">
        <v>1750</v>
      </c>
      <c r="E318">
        <v>1750</v>
      </c>
      <c r="F318">
        <v>0</v>
      </c>
      <c r="G318">
        <v>0</v>
      </c>
    </row>
    <row r="319" spans="1:7" x14ac:dyDescent="0.25">
      <c r="A319" t="s">
        <v>545</v>
      </c>
      <c r="B319" t="s">
        <v>546</v>
      </c>
      <c r="C319">
        <v>1</v>
      </c>
      <c r="D319">
        <v>0</v>
      </c>
      <c r="E319">
        <v>0</v>
      </c>
      <c r="F319">
        <v>0</v>
      </c>
      <c r="G319">
        <v>0</v>
      </c>
    </row>
    <row r="320" spans="1:7" x14ac:dyDescent="0.25">
      <c r="A320" t="s">
        <v>547</v>
      </c>
      <c r="B320" t="s">
        <v>548</v>
      </c>
      <c r="C320">
        <v>1</v>
      </c>
      <c r="D320">
        <v>0</v>
      </c>
      <c r="E320">
        <v>0</v>
      </c>
      <c r="F320">
        <v>0</v>
      </c>
      <c r="G320">
        <v>0</v>
      </c>
    </row>
    <row r="321" spans="1:7" x14ac:dyDescent="0.25">
      <c r="A321" t="s">
        <v>549</v>
      </c>
      <c r="B321" t="s">
        <v>550</v>
      </c>
      <c r="C321">
        <v>1</v>
      </c>
      <c r="D321">
        <v>0</v>
      </c>
      <c r="E321">
        <v>0</v>
      </c>
      <c r="F321">
        <v>0</v>
      </c>
      <c r="G321">
        <v>0</v>
      </c>
    </row>
    <row r="322" spans="1:7" x14ac:dyDescent="0.25">
      <c r="A322" t="s">
        <v>551</v>
      </c>
      <c r="B322" t="s">
        <v>433</v>
      </c>
      <c r="C322">
        <v>1</v>
      </c>
      <c r="D322">
        <v>0</v>
      </c>
      <c r="E322">
        <v>0</v>
      </c>
      <c r="F322">
        <v>0</v>
      </c>
      <c r="G322">
        <v>0</v>
      </c>
    </row>
    <row r="323" spans="1:7" ht="16.5" x14ac:dyDescent="0.35">
      <c r="A323" t="s">
        <v>552</v>
      </c>
      <c r="B323" t="s">
        <v>553</v>
      </c>
      <c r="C323">
        <v>1</v>
      </c>
      <c r="D323" s="2">
        <f>SUM(D324+D326)</f>
        <v>0</v>
      </c>
      <c r="E323" s="2">
        <f>SUM(E324+E326)</f>
        <v>0</v>
      </c>
      <c r="F323" s="2">
        <f>SUM(F324+F326)</f>
        <v>5000</v>
      </c>
      <c r="G323" s="2">
        <f>SUM(G324+G326)</f>
        <v>0</v>
      </c>
    </row>
    <row r="324" spans="1:7" ht="16.5" x14ac:dyDescent="0.35">
      <c r="A324" t="s">
        <v>554</v>
      </c>
      <c r="B324" t="s">
        <v>555</v>
      </c>
      <c r="C324">
        <v>1</v>
      </c>
      <c r="D324" s="3">
        <f>SUM(D325)</f>
        <v>0</v>
      </c>
      <c r="E324" s="3">
        <f>SUM(E325)</f>
        <v>0</v>
      </c>
      <c r="F324" s="3">
        <f>SUM(F325)</f>
        <v>0</v>
      </c>
      <c r="G324" s="3">
        <f>SUM(G325)</f>
        <v>0</v>
      </c>
    </row>
    <row r="325" spans="1:7" x14ac:dyDescent="0.25">
      <c r="A325" t="s">
        <v>556</v>
      </c>
      <c r="B325" t="s">
        <v>557</v>
      </c>
      <c r="C325">
        <v>1</v>
      </c>
      <c r="D325">
        <v>0</v>
      </c>
      <c r="E325">
        <v>0</v>
      </c>
      <c r="F325">
        <v>0</v>
      </c>
      <c r="G325">
        <v>0</v>
      </c>
    </row>
    <row r="326" spans="1:7" ht="16.5" x14ac:dyDescent="0.35">
      <c r="A326" t="s">
        <v>558</v>
      </c>
      <c r="B326" t="s">
        <v>559</v>
      </c>
      <c r="C326">
        <v>1</v>
      </c>
      <c r="D326" s="3">
        <f>D327+D328</f>
        <v>0</v>
      </c>
      <c r="E326" s="3">
        <f>E327+E328</f>
        <v>0</v>
      </c>
      <c r="F326" s="3">
        <f>F327+F328</f>
        <v>5000</v>
      </c>
      <c r="G326" s="3">
        <f>G327+G328</f>
        <v>0</v>
      </c>
    </row>
    <row r="327" spans="1:7" x14ac:dyDescent="0.25">
      <c r="A327" t="s">
        <v>560</v>
      </c>
      <c r="B327" t="s">
        <v>561</v>
      </c>
      <c r="C327">
        <v>1</v>
      </c>
      <c r="D327">
        <v>0</v>
      </c>
      <c r="E327">
        <v>0</v>
      </c>
      <c r="F327">
        <v>0</v>
      </c>
      <c r="G327">
        <v>0</v>
      </c>
    </row>
    <row r="328" spans="1:7" x14ac:dyDescent="0.25">
      <c r="A328" t="s">
        <v>562</v>
      </c>
      <c r="B328" t="s">
        <v>563</v>
      </c>
      <c r="C328">
        <v>1</v>
      </c>
      <c r="D328">
        <v>0</v>
      </c>
      <c r="E328">
        <v>0</v>
      </c>
      <c r="F328">
        <v>5000</v>
      </c>
      <c r="G328">
        <v>0</v>
      </c>
    </row>
    <row r="329" spans="1:7" ht="16.5" x14ac:dyDescent="0.35">
      <c r="A329" t="s">
        <v>564</v>
      </c>
      <c r="B329" t="s">
        <v>565</v>
      </c>
      <c r="C329">
        <v>1</v>
      </c>
      <c r="D329" s="2">
        <f>SUM(D330+D341+D366)</f>
        <v>0</v>
      </c>
      <c r="E329" s="2">
        <f>SUM(E330+E341+E366)</f>
        <v>0</v>
      </c>
      <c r="F329" s="2">
        <f>SUM(F330+F341+F366)</f>
        <v>2539</v>
      </c>
      <c r="G329" s="2">
        <f>SUM(G330+G341+G366)</f>
        <v>0</v>
      </c>
    </row>
    <row r="330" spans="1:7" ht="16.5" x14ac:dyDescent="0.35">
      <c r="A330" t="s">
        <v>566</v>
      </c>
      <c r="B330" t="s">
        <v>567</v>
      </c>
      <c r="C330">
        <v>1</v>
      </c>
      <c r="D330" s="3">
        <f>SUM(D331+D332+D333+D334+D335+D336+D337+D338+D339+D340)</f>
        <v>0</v>
      </c>
      <c r="E330" s="3">
        <f>SUM(E331+E332+E333+E334+E335+E336+E337+E338+E339+E340)</f>
        <v>0</v>
      </c>
      <c r="F330" s="3">
        <f>SUM(F331+F332+F333+F334+F335+F336+F337+F338+F339+F340)</f>
        <v>2539</v>
      </c>
      <c r="G330" s="3">
        <f>SUM(G331+G332+G333+G334+G335+G336+G337+G338+G339+G340)</f>
        <v>0</v>
      </c>
    </row>
    <row r="331" spans="1:7" x14ac:dyDescent="0.25">
      <c r="A331" t="s">
        <v>568</v>
      </c>
      <c r="B331" t="s">
        <v>569</v>
      </c>
      <c r="C331">
        <v>1</v>
      </c>
      <c r="D331">
        <v>0</v>
      </c>
      <c r="E331">
        <v>0</v>
      </c>
      <c r="F331">
        <v>0</v>
      </c>
      <c r="G331">
        <v>0</v>
      </c>
    </row>
    <row r="332" spans="1:7" x14ac:dyDescent="0.25">
      <c r="A332" t="s">
        <v>570</v>
      </c>
      <c r="B332" t="s">
        <v>571</v>
      </c>
      <c r="C332">
        <v>1</v>
      </c>
      <c r="D332">
        <v>0</v>
      </c>
      <c r="E332">
        <v>0</v>
      </c>
      <c r="F332">
        <v>2539</v>
      </c>
      <c r="G332">
        <v>0</v>
      </c>
    </row>
    <row r="333" spans="1:7" x14ac:dyDescent="0.25">
      <c r="A333" t="s">
        <v>572</v>
      </c>
      <c r="B333" t="s">
        <v>573</v>
      </c>
      <c r="C333">
        <v>1</v>
      </c>
      <c r="D333">
        <v>0</v>
      </c>
      <c r="E333">
        <v>0</v>
      </c>
      <c r="F333">
        <v>0</v>
      </c>
      <c r="G333">
        <v>0</v>
      </c>
    </row>
    <row r="334" spans="1:7" x14ac:dyDescent="0.25">
      <c r="A334" t="s">
        <v>574</v>
      </c>
      <c r="B334" t="s">
        <v>575</v>
      </c>
      <c r="C334">
        <v>1</v>
      </c>
      <c r="D334">
        <v>0</v>
      </c>
      <c r="E334">
        <v>0</v>
      </c>
      <c r="F334">
        <v>0</v>
      </c>
      <c r="G334">
        <v>0</v>
      </c>
    </row>
    <row r="335" spans="1:7" x14ac:dyDescent="0.25">
      <c r="A335" t="s">
        <v>576</v>
      </c>
      <c r="B335" t="s">
        <v>577</v>
      </c>
      <c r="C335">
        <v>1</v>
      </c>
      <c r="D335">
        <v>0</v>
      </c>
      <c r="E335">
        <v>0</v>
      </c>
      <c r="F335">
        <v>0</v>
      </c>
      <c r="G335">
        <v>0</v>
      </c>
    </row>
    <row r="336" spans="1:7" x14ac:dyDescent="0.25">
      <c r="A336" t="s">
        <v>578</v>
      </c>
      <c r="B336" t="s">
        <v>579</v>
      </c>
      <c r="C336">
        <v>1</v>
      </c>
      <c r="D336">
        <v>0</v>
      </c>
      <c r="E336">
        <v>0</v>
      </c>
      <c r="F336">
        <v>0</v>
      </c>
      <c r="G336">
        <v>0</v>
      </c>
    </row>
    <row r="337" spans="1:7" x14ac:dyDescent="0.25">
      <c r="A337" t="s">
        <v>580</v>
      </c>
      <c r="B337" t="s">
        <v>581</v>
      </c>
      <c r="C337">
        <v>1</v>
      </c>
      <c r="D337">
        <v>0</v>
      </c>
      <c r="E337">
        <v>0</v>
      </c>
      <c r="F337">
        <v>0</v>
      </c>
      <c r="G337">
        <v>0</v>
      </c>
    </row>
    <row r="338" spans="1:7" x14ac:dyDescent="0.25">
      <c r="A338" t="s">
        <v>582</v>
      </c>
      <c r="B338" t="s">
        <v>583</v>
      </c>
      <c r="C338">
        <v>1</v>
      </c>
      <c r="D338">
        <v>0</v>
      </c>
      <c r="E338">
        <v>0</v>
      </c>
      <c r="F338">
        <v>0</v>
      </c>
      <c r="G338">
        <v>0</v>
      </c>
    </row>
    <row r="339" spans="1:7" x14ac:dyDescent="0.25">
      <c r="A339" t="s">
        <v>584</v>
      </c>
      <c r="B339" t="s">
        <v>585</v>
      </c>
      <c r="C339">
        <v>1</v>
      </c>
      <c r="D339">
        <v>0</v>
      </c>
      <c r="E339">
        <v>0</v>
      </c>
      <c r="F339">
        <v>0</v>
      </c>
      <c r="G339">
        <v>0</v>
      </c>
    </row>
    <row r="340" spans="1:7" x14ac:dyDescent="0.25">
      <c r="A340" t="s">
        <v>586</v>
      </c>
      <c r="B340" t="s">
        <v>587</v>
      </c>
      <c r="C340">
        <v>1</v>
      </c>
      <c r="D340">
        <v>0</v>
      </c>
      <c r="E340">
        <v>0</v>
      </c>
      <c r="F340">
        <v>0</v>
      </c>
      <c r="G340">
        <v>0</v>
      </c>
    </row>
    <row r="341" spans="1:7" ht="16.5" x14ac:dyDescent="0.35">
      <c r="A341" t="s">
        <v>588</v>
      </c>
      <c r="B341" t="s">
        <v>589</v>
      </c>
      <c r="C341">
        <v>1</v>
      </c>
      <c r="D341" s="3">
        <f>SUM(D342+D343+D345+D348+D352+D356+D360+D361+D362)</f>
        <v>0</v>
      </c>
      <c r="E341" s="3">
        <f>SUM(E342+E343+E345+E348+E352+E356+E360+E361+E362)</f>
        <v>0</v>
      </c>
      <c r="F341" s="3">
        <f>SUM(F342+F343+F345+F348+F352+F356+F360+F361+F362)</f>
        <v>0</v>
      </c>
      <c r="G341" s="3">
        <f>SUM(G342+G343+G345+G348+G352+G356+G360+G361+G362)</f>
        <v>0</v>
      </c>
    </row>
    <row r="342" spans="1:7" ht="16.5" x14ac:dyDescent="0.35">
      <c r="A342" t="s">
        <v>590</v>
      </c>
      <c r="B342" t="s">
        <v>591</v>
      </c>
      <c r="C342">
        <v>1</v>
      </c>
      <c r="D342" s="5"/>
      <c r="E342" s="5"/>
      <c r="F342" s="5"/>
      <c r="G342" s="5"/>
    </row>
    <row r="343" spans="1:7" ht="16.5" x14ac:dyDescent="0.35">
      <c r="A343" t="s">
        <v>592</v>
      </c>
      <c r="B343" t="s">
        <v>593</v>
      </c>
      <c r="C343">
        <v>1</v>
      </c>
      <c r="D343" s="1">
        <f>SUM(D344)</f>
        <v>0</v>
      </c>
      <c r="E343" s="1">
        <f>SUM(E344)</f>
        <v>0</v>
      </c>
      <c r="F343" s="1">
        <f>SUM(F344)</f>
        <v>0</v>
      </c>
      <c r="G343" s="1">
        <f>SUM(G344)</f>
        <v>0</v>
      </c>
    </row>
    <row r="344" spans="1:7" ht="15.75" x14ac:dyDescent="0.3">
      <c r="A344" t="s">
        <v>594</v>
      </c>
      <c r="B344" t="s">
        <v>595</v>
      </c>
      <c r="C344">
        <v>1</v>
      </c>
      <c r="D344" s="6"/>
      <c r="E344" s="6"/>
      <c r="F344" s="6"/>
      <c r="G344" s="6"/>
    </row>
    <row r="345" spans="1:7" ht="16.5" x14ac:dyDescent="0.35">
      <c r="A345" t="s">
        <v>596</v>
      </c>
      <c r="B345" t="s">
        <v>597</v>
      </c>
      <c r="C345">
        <v>1</v>
      </c>
      <c r="D345" s="1">
        <f>SUM(D346+D347)</f>
        <v>0</v>
      </c>
      <c r="E345" s="1">
        <f>SUM(E346+E347)</f>
        <v>0</v>
      </c>
      <c r="F345" s="1">
        <f>SUM(F346+F347)</f>
        <v>0</v>
      </c>
      <c r="G345" s="1">
        <f>SUM(G346+G347)</f>
        <v>0</v>
      </c>
    </row>
    <row r="346" spans="1:7" ht="15.75" x14ac:dyDescent="0.3">
      <c r="A346" t="s">
        <v>598</v>
      </c>
      <c r="B346" t="s">
        <v>599</v>
      </c>
      <c r="C346">
        <v>1</v>
      </c>
      <c r="D346" s="6"/>
      <c r="E346" s="6"/>
      <c r="F346" s="6"/>
      <c r="G346" s="6"/>
    </row>
    <row r="347" spans="1:7" ht="15.75" x14ac:dyDescent="0.3">
      <c r="A347" t="s">
        <v>600</v>
      </c>
      <c r="B347" t="s">
        <v>601</v>
      </c>
      <c r="C347">
        <v>1</v>
      </c>
      <c r="D347" s="6"/>
      <c r="E347" s="6"/>
      <c r="F347" s="6"/>
      <c r="G347" s="6"/>
    </row>
    <row r="348" spans="1:7" ht="16.5" x14ac:dyDescent="0.35">
      <c r="A348" t="s">
        <v>602</v>
      </c>
      <c r="B348" t="s">
        <v>603</v>
      </c>
      <c r="C348">
        <v>1</v>
      </c>
      <c r="D348" s="1">
        <f>SUM(D349+D350+D351)</f>
        <v>0</v>
      </c>
      <c r="E348" s="1">
        <f>SUM(E349+E350+E351)</f>
        <v>0</v>
      </c>
      <c r="F348" s="1">
        <f>SUM(F349+F350+F351)</f>
        <v>0</v>
      </c>
      <c r="G348" s="1">
        <f>SUM(G349+G350+G351)</f>
        <v>0</v>
      </c>
    </row>
    <row r="349" spans="1:7" ht="15.75" x14ac:dyDescent="0.3">
      <c r="A349" t="s">
        <v>604</v>
      </c>
      <c r="B349" t="s">
        <v>605</v>
      </c>
      <c r="C349">
        <v>1</v>
      </c>
      <c r="D349" s="6"/>
      <c r="E349" s="6"/>
      <c r="F349" s="6"/>
      <c r="G349" s="6"/>
    </row>
    <row r="350" spans="1:7" ht="15.75" x14ac:dyDescent="0.3">
      <c r="A350" t="s">
        <v>606</v>
      </c>
      <c r="B350" t="s">
        <v>607</v>
      </c>
      <c r="C350">
        <v>1</v>
      </c>
      <c r="D350" s="6"/>
      <c r="E350" s="6"/>
      <c r="F350" s="6"/>
      <c r="G350" s="6"/>
    </row>
    <row r="351" spans="1:7" ht="15.75" x14ac:dyDescent="0.3">
      <c r="A351" t="s">
        <v>608</v>
      </c>
      <c r="B351" t="s">
        <v>609</v>
      </c>
      <c r="C351">
        <v>1</v>
      </c>
      <c r="D351" s="6"/>
      <c r="E351" s="6"/>
      <c r="F351" s="6"/>
      <c r="G351" s="6"/>
    </row>
    <row r="352" spans="1:7" ht="16.5" x14ac:dyDescent="0.35">
      <c r="A352" t="s">
        <v>610</v>
      </c>
      <c r="B352" t="s">
        <v>611</v>
      </c>
      <c r="C352">
        <v>1</v>
      </c>
      <c r="D352" s="1">
        <f>SUM(D353+D354+D355)</f>
        <v>0</v>
      </c>
      <c r="E352" s="1">
        <f>SUM(E353+E354+E355)</f>
        <v>0</v>
      </c>
      <c r="F352" s="1">
        <f>SUM(F353+F354+F355)</f>
        <v>0</v>
      </c>
      <c r="G352" s="1">
        <f>SUM(G353+G354+G355)</f>
        <v>0</v>
      </c>
    </row>
    <row r="353" spans="1:7" ht="15.75" x14ac:dyDescent="0.3">
      <c r="A353" t="s">
        <v>612</v>
      </c>
      <c r="B353" t="s">
        <v>605</v>
      </c>
      <c r="C353">
        <v>1</v>
      </c>
      <c r="D353" s="6"/>
      <c r="E353" s="6"/>
      <c r="F353" s="6"/>
      <c r="G353" s="6"/>
    </row>
    <row r="354" spans="1:7" ht="15.75" x14ac:dyDescent="0.3">
      <c r="A354" t="s">
        <v>613</v>
      </c>
      <c r="B354" t="s">
        <v>607</v>
      </c>
      <c r="C354">
        <v>1</v>
      </c>
      <c r="D354" s="6"/>
      <c r="E354" s="6"/>
      <c r="F354" s="6"/>
      <c r="G354" s="6"/>
    </row>
    <row r="355" spans="1:7" ht="15.75" x14ac:dyDescent="0.3">
      <c r="A355" t="s">
        <v>614</v>
      </c>
      <c r="B355" t="s">
        <v>609</v>
      </c>
      <c r="C355">
        <v>1</v>
      </c>
      <c r="D355" s="6"/>
      <c r="E355" s="6"/>
      <c r="F355" s="6"/>
      <c r="G355" s="6"/>
    </row>
    <row r="356" spans="1:7" ht="16.5" x14ac:dyDescent="0.35">
      <c r="A356" t="s">
        <v>615</v>
      </c>
      <c r="B356" t="s">
        <v>616</v>
      </c>
      <c r="C356">
        <v>1</v>
      </c>
      <c r="D356" s="1">
        <f>SUM(D357+D358+D359)</f>
        <v>0</v>
      </c>
      <c r="E356" s="1">
        <f>SUM(E357+E358+E359)</f>
        <v>0</v>
      </c>
      <c r="F356" s="1">
        <f>SUM(F357+F358+F359)</f>
        <v>0</v>
      </c>
      <c r="G356" s="1">
        <f>SUM(G357+G358+G359)</f>
        <v>0</v>
      </c>
    </row>
    <row r="357" spans="1:7" x14ac:dyDescent="0.25">
      <c r="A357" t="s">
        <v>617</v>
      </c>
      <c r="B357" t="s">
        <v>618</v>
      </c>
      <c r="C357">
        <v>1</v>
      </c>
      <c r="D357">
        <v>0</v>
      </c>
      <c r="E357">
        <v>0</v>
      </c>
      <c r="F357">
        <v>0</v>
      </c>
      <c r="G357">
        <v>0</v>
      </c>
    </row>
    <row r="358" spans="1:7" x14ac:dyDescent="0.25">
      <c r="A358" t="s">
        <v>619</v>
      </c>
      <c r="B358" t="s">
        <v>620</v>
      </c>
      <c r="C358">
        <v>1</v>
      </c>
      <c r="D358">
        <v>0</v>
      </c>
      <c r="E358">
        <v>0</v>
      </c>
      <c r="F358">
        <v>0</v>
      </c>
      <c r="G358">
        <v>0</v>
      </c>
    </row>
    <row r="359" spans="1:7" x14ac:dyDescent="0.25">
      <c r="A359" t="s">
        <v>621</v>
      </c>
      <c r="B359" t="s">
        <v>622</v>
      </c>
      <c r="C359">
        <v>1</v>
      </c>
      <c r="D359">
        <v>0</v>
      </c>
      <c r="E359">
        <v>0</v>
      </c>
      <c r="F359">
        <v>0</v>
      </c>
      <c r="G359">
        <v>0</v>
      </c>
    </row>
    <row r="360" spans="1:7" x14ac:dyDescent="0.25">
      <c r="A360" t="s">
        <v>623</v>
      </c>
      <c r="B360" t="s">
        <v>624</v>
      </c>
      <c r="C360">
        <v>1</v>
      </c>
      <c r="D360">
        <v>0</v>
      </c>
      <c r="E360">
        <v>0</v>
      </c>
      <c r="F360">
        <v>0</v>
      </c>
      <c r="G360">
        <v>0</v>
      </c>
    </row>
    <row r="361" spans="1:7" x14ac:dyDescent="0.25">
      <c r="A361" t="s">
        <v>625</v>
      </c>
      <c r="B361" t="s">
        <v>626</v>
      </c>
      <c r="C361">
        <v>1</v>
      </c>
      <c r="D361">
        <v>0</v>
      </c>
      <c r="E361">
        <v>0</v>
      </c>
      <c r="F361">
        <v>0</v>
      </c>
      <c r="G361">
        <v>0</v>
      </c>
    </row>
    <row r="362" spans="1:7" ht="16.5" x14ac:dyDescent="0.35">
      <c r="A362" t="s">
        <v>627</v>
      </c>
      <c r="B362" t="s">
        <v>628</v>
      </c>
      <c r="C362">
        <v>1</v>
      </c>
      <c r="D362" s="1">
        <f>SUM(D363+D364+D365)</f>
        <v>0</v>
      </c>
      <c r="E362" s="1">
        <f>SUM(E363+E364+E365)</f>
        <v>0</v>
      </c>
      <c r="F362" s="1">
        <f>SUM(F363+F364+F365)</f>
        <v>0</v>
      </c>
      <c r="G362" s="1">
        <f>SUM(G363+G364+G365)</f>
        <v>0</v>
      </c>
    </row>
    <row r="363" spans="1:7" ht="15.75" x14ac:dyDescent="0.3">
      <c r="A363" t="s">
        <v>629</v>
      </c>
      <c r="B363" t="s">
        <v>630</v>
      </c>
      <c r="C363">
        <v>1</v>
      </c>
      <c r="D363" s="6"/>
      <c r="E363" s="6"/>
      <c r="F363" s="6"/>
      <c r="G363" s="6"/>
    </row>
    <row r="364" spans="1:7" ht="15.75" x14ac:dyDescent="0.3">
      <c r="A364" t="s">
        <v>631</v>
      </c>
      <c r="B364" t="s">
        <v>632</v>
      </c>
      <c r="C364">
        <v>1</v>
      </c>
      <c r="D364" s="6"/>
      <c r="E364" s="6"/>
      <c r="F364" s="6"/>
      <c r="G364" s="6"/>
    </row>
    <row r="365" spans="1:7" ht="15.75" x14ac:dyDescent="0.3">
      <c r="A365" t="s">
        <v>633</v>
      </c>
      <c r="B365" t="s">
        <v>634</v>
      </c>
      <c r="C365">
        <v>1</v>
      </c>
      <c r="D365" s="6"/>
      <c r="E365" s="6"/>
      <c r="F365" s="6"/>
      <c r="G365" s="6"/>
    </row>
    <row r="366" spans="1:7" ht="16.5" x14ac:dyDescent="0.35">
      <c r="A366" t="s">
        <v>635</v>
      </c>
      <c r="B366" t="s">
        <v>636</v>
      </c>
      <c r="C366">
        <v>1</v>
      </c>
      <c r="D366" s="3">
        <f>D367+D368</f>
        <v>0</v>
      </c>
      <c r="E366" s="3">
        <f>E367+E368</f>
        <v>0</v>
      </c>
      <c r="F366" s="3">
        <f>F367+F368</f>
        <v>0</v>
      </c>
      <c r="G366" s="3">
        <f>G367+G368</f>
        <v>0</v>
      </c>
    </row>
    <row r="367" spans="1:7" ht="16.5" x14ac:dyDescent="0.35">
      <c r="A367" t="s">
        <v>637</v>
      </c>
      <c r="B367" t="s">
        <v>638</v>
      </c>
      <c r="C367">
        <v>1</v>
      </c>
      <c r="D367" s="5"/>
      <c r="E367" s="5"/>
      <c r="F367" s="5"/>
      <c r="G367" s="5"/>
    </row>
    <row r="368" spans="1:7" ht="16.5" x14ac:dyDescent="0.35">
      <c r="A368" t="s">
        <v>639</v>
      </c>
      <c r="B368" t="s">
        <v>640</v>
      </c>
      <c r="C368">
        <v>1</v>
      </c>
      <c r="D368" s="5"/>
      <c r="E368" s="5"/>
      <c r="F368" s="5"/>
      <c r="G368" s="5"/>
    </row>
    <row r="369" spans="1:7" ht="16.5" x14ac:dyDescent="0.35">
      <c r="A369" t="s">
        <v>641</v>
      </c>
      <c r="B369" t="s">
        <v>642</v>
      </c>
      <c r="C369">
        <v>1</v>
      </c>
      <c r="D369" s="2">
        <f>SUM(D370:D371)</f>
        <v>0</v>
      </c>
      <c r="E369" s="2">
        <f>SUM(E370:E371)</f>
        <v>0</v>
      </c>
      <c r="F369" s="2">
        <f>SUM(F370:F371)</f>
        <v>8032.683</v>
      </c>
      <c r="G369" s="2">
        <f>SUM(G370:G371)</f>
        <v>0</v>
      </c>
    </row>
    <row r="370" spans="1:7" ht="16.5" x14ac:dyDescent="0.35">
      <c r="A370" t="s">
        <v>643</v>
      </c>
      <c r="B370" t="s">
        <v>644</v>
      </c>
      <c r="C370">
        <v>1</v>
      </c>
      <c r="D370" s="5"/>
      <c r="E370" s="5"/>
      <c r="F370" s="5">
        <v>8032.683</v>
      </c>
      <c r="G370" s="5"/>
    </row>
    <row r="371" spans="1:7" ht="16.5" x14ac:dyDescent="0.35">
      <c r="A371" t="s">
        <v>645</v>
      </c>
      <c r="B371" t="s">
        <v>646</v>
      </c>
      <c r="C371">
        <v>1</v>
      </c>
      <c r="D371" s="5"/>
      <c r="E371" s="5"/>
      <c r="F371" s="5"/>
      <c r="G371" s="5"/>
    </row>
    <row r="372" spans="1:7" ht="16.5" x14ac:dyDescent="0.35">
      <c r="A372" t="s">
        <v>647</v>
      </c>
      <c r="B372" t="s">
        <v>648</v>
      </c>
      <c r="C372">
        <v>1</v>
      </c>
      <c r="D372" s="2">
        <f>SUM(D373+D374+D375)</f>
        <v>0</v>
      </c>
      <c r="E372" s="2">
        <f>SUM(E373+E374+E375)</f>
        <v>0</v>
      </c>
      <c r="F372" s="2">
        <f>SUM(F373+F374+F375)</f>
        <v>0</v>
      </c>
      <c r="G372" s="2">
        <f>SUM(G373+G374+G375)</f>
        <v>0</v>
      </c>
    </row>
    <row r="373" spans="1:7" x14ac:dyDescent="0.25">
      <c r="A373" t="s">
        <v>649</v>
      </c>
      <c r="B373" t="s">
        <v>650</v>
      </c>
      <c r="C373">
        <v>1</v>
      </c>
      <c r="D373">
        <v>0</v>
      </c>
      <c r="E373">
        <v>0</v>
      </c>
      <c r="F373">
        <v>0</v>
      </c>
      <c r="G373">
        <v>0</v>
      </c>
    </row>
    <row r="374" spans="1:7" x14ac:dyDescent="0.25">
      <c r="A374" t="s">
        <v>651</v>
      </c>
      <c r="B374" t="s">
        <v>652</v>
      </c>
      <c r="C374">
        <v>1</v>
      </c>
      <c r="D374">
        <v>0</v>
      </c>
      <c r="E374">
        <v>0</v>
      </c>
      <c r="F374">
        <v>0</v>
      </c>
      <c r="G374">
        <v>0</v>
      </c>
    </row>
    <row r="375" spans="1:7" ht="16.5" x14ac:dyDescent="0.35">
      <c r="A375" t="s">
        <v>653</v>
      </c>
      <c r="B375" t="s">
        <v>654</v>
      </c>
      <c r="C375">
        <v>1</v>
      </c>
      <c r="D375" s="3">
        <f>SUM(D376+D377+D378)</f>
        <v>0</v>
      </c>
      <c r="E375" s="3">
        <f>SUM(E376+E377+E378)</f>
        <v>0</v>
      </c>
      <c r="F375" s="3">
        <f>SUM(F376+F377+F378)</f>
        <v>0</v>
      </c>
      <c r="G375" s="3">
        <f>SUM(G376+G377+G378)</f>
        <v>0</v>
      </c>
    </row>
    <row r="376" spans="1:7" ht="16.5" x14ac:dyDescent="0.35">
      <c r="A376" t="s">
        <v>655</v>
      </c>
      <c r="B376" t="s">
        <v>656</v>
      </c>
      <c r="C376">
        <v>1</v>
      </c>
      <c r="D376" s="5"/>
      <c r="E376" s="5"/>
      <c r="F376" s="5"/>
      <c r="G376" s="5"/>
    </row>
    <row r="377" spans="1:7" ht="16.5" x14ac:dyDescent="0.35">
      <c r="A377" t="s">
        <v>657</v>
      </c>
      <c r="B377" t="s">
        <v>658</v>
      </c>
      <c r="C377">
        <v>1</v>
      </c>
      <c r="D377" s="5"/>
      <c r="E377" s="5"/>
      <c r="F377" s="5"/>
      <c r="G377" s="5"/>
    </row>
    <row r="378" spans="1:7" ht="16.5" x14ac:dyDescent="0.35">
      <c r="A378" t="s">
        <v>659</v>
      </c>
      <c r="B378" t="s">
        <v>660</v>
      </c>
      <c r="C378">
        <v>1</v>
      </c>
      <c r="D378" s="5"/>
      <c r="E378" s="5"/>
      <c r="F378" s="5"/>
      <c r="G378" s="5"/>
    </row>
    <row r="379" spans="1:7" ht="16.5" x14ac:dyDescent="0.35">
      <c r="A379" t="s">
        <v>661</v>
      </c>
      <c r="B379" t="s">
        <v>662</v>
      </c>
      <c r="C379">
        <v>0</v>
      </c>
      <c r="D379" s="2">
        <f>SUM(D380+D381+D382+D383+D384+D388+D391+D394)</f>
        <v>32704</v>
      </c>
      <c r="E379" s="2">
        <f>SUM(E380+E381+E382+E383+E384+E388+E391+E394)</f>
        <v>32671</v>
      </c>
      <c r="F379" s="2">
        <f>SUM(F380+F381+F382+F383+F384+F388+F391+F394)</f>
        <v>0</v>
      </c>
      <c r="G379" s="2">
        <f>SUM(G380+G381+G382+G383+G384+G388+G391+G394)</f>
        <v>0</v>
      </c>
    </row>
    <row r="380" spans="1:7" x14ac:dyDescent="0.25">
      <c r="A380" t="s">
        <v>663</v>
      </c>
      <c r="B380" t="s">
        <v>664</v>
      </c>
      <c r="C380">
        <v>1</v>
      </c>
      <c r="D380">
        <v>0</v>
      </c>
      <c r="E380">
        <v>0</v>
      </c>
      <c r="F380">
        <v>0</v>
      </c>
      <c r="G380">
        <v>0</v>
      </c>
    </row>
    <row r="381" spans="1:7" x14ac:dyDescent="0.25">
      <c r="A381" t="s">
        <v>665</v>
      </c>
      <c r="B381" t="s">
        <v>666</v>
      </c>
      <c r="C381">
        <v>1</v>
      </c>
      <c r="D381">
        <v>0</v>
      </c>
      <c r="E381">
        <v>0</v>
      </c>
      <c r="F381">
        <v>0</v>
      </c>
      <c r="G381">
        <v>0</v>
      </c>
    </row>
    <row r="382" spans="1:7" x14ac:dyDescent="0.25">
      <c r="A382" t="s">
        <v>667</v>
      </c>
      <c r="B382" t="s">
        <v>668</v>
      </c>
      <c r="C382">
        <v>1</v>
      </c>
      <c r="D382">
        <v>0</v>
      </c>
      <c r="E382">
        <v>0</v>
      </c>
      <c r="F382">
        <v>0</v>
      </c>
      <c r="G382">
        <v>0</v>
      </c>
    </row>
    <row r="383" spans="1:7" x14ac:dyDescent="0.25">
      <c r="A383" t="s">
        <v>669</v>
      </c>
      <c r="B383" t="s">
        <v>670</v>
      </c>
      <c r="C383">
        <v>0</v>
      </c>
      <c r="D383">
        <v>20385</v>
      </c>
      <c r="E383">
        <v>20362</v>
      </c>
      <c r="F383">
        <v>0</v>
      </c>
      <c r="G383">
        <v>0</v>
      </c>
    </row>
    <row r="384" spans="1:7" ht="16.5" x14ac:dyDescent="0.35">
      <c r="A384" t="s">
        <v>671</v>
      </c>
      <c r="B384" t="s">
        <v>672</v>
      </c>
      <c r="C384">
        <v>0</v>
      </c>
      <c r="D384" s="3">
        <f>SUM(D385+D386+D387)</f>
        <v>12319</v>
      </c>
      <c r="E384" s="3">
        <f>SUM(E385+E386+E387)</f>
        <v>12309</v>
      </c>
      <c r="F384" s="3">
        <f>SUM(F385+F386+F387)</f>
        <v>0</v>
      </c>
      <c r="G384" s="3">
        <f>SUM(G385+G386+G387)</f>
        <v>0</v>
      </c>
    </row>
    <row r="385" spans="1:7" x14ac:dyDescent="0.25">
      <c r="A385" t="s">
        <v>673</v>
      </c>
      <c r="B385" t="s">
        <v>674</v>
      </c>
      <c r="C385">
        <v>0</v>
      </c>
      <c r="D385">
        <v>12319</v>
      </c>
      <c r="E385">
        <v>12309</v>
      </c>
      <c r="F385">
        <v>0</v>
      </c>
      <c r="G385">
        <v>0</v>
      </c>
    </row>
    <row r="386" spans="1:7" x14ac:dyDescent="0.25">
      <c r="A386" t="s">
        <v>675</v>
      </c>
      <c r="B386" t="s">
        <v>676</v>
      </c>
      <c r="C386">
        <v>1</v>
      </c>
      <c r="D386">
        <v>0</v>
      </c>
      <c r="E386">
        <v>0</v>
      </c>
      <c r="F386">
        <v>0</v>
      </c>
      <c r="G386">
        <v>0</v>
      </c>
    </row>
    <row r="387" spans="1:7" x14ac:dyDescent="0.25">
      <c r="A387" t="s">
        <v>677</v>
      </c>
      <c r="B387" t="s">
        <v>352</v>
      </c>
      <c r="C387">
        <v>1</v>
      </c>
      <c r="D387">
        <v>0</v>
      </c>
      <c r="E387">
        <v>0</v>
      </c>
      <c r="F387">
        <v>0</v>
      </c>
      <c r="G387">
        <v>0</v>
      </c>
    </row>
    <row r="388" spans="1:7" ht="16.5" x14ac:dyDescent="0.35">
      <c r="A388" t="s">
        <v>678</v>
      </c>
      <c r="B388" t="s">
        <v>679</v>
      </c>
      <c r="C388">
        <v>1</v>
      </c>
      <c r="D388" s="3">
        <f>SUM(D389+D390)</f>
        <v>0</v>
      </c>
      <c r="E388" s="3">
        <f>SUM(E389+E390)</f>
        <v>0</v>
      </c>
      <c r="F388" s="3">
        <f>SUM(F389+F390)</f>
        <v>0</v>
      </c>
      <c r="G388" s="3">
        <f>SUM(G389+G390)</f>
        <v>0</v>
      </c>
    </row>
    <row r="389" spans="1:7" x14ac:dyDescent="0.25">
      <c r="A389" t="s">
        <v>680</v>
      </c>
      <c r="B389" t="s">
        <v>681</v>
      </c>
      <c r="C389">
        <v>1</v>
      </c>
      <c r="D389">
        <v>0</v>
      </c>
      <c r="E389">
        <v>0</v>
      </c>
      <c r="F389">
        <v>0</v>
      </c>
      <c r="G389">
        <v>0</v>
      </c>
    </row>
    <row r="390" spans="1:7" x14ac:dyDescent="0.25">
      <c r="A390" t="s">
        <v>682</v>
      </c>
      <c r="B390" t="s">
        <v>683</v>
      </c>
      <c r="C390">
        <v>1</v>
      </c>
      <c r="D390">
        <v>0</v>
      </c>
      <c r="E390">
        <v>0</v>
      </c>
      <c r="F390">
        <v>0</v>
      </c>
      <c r="G390">
        <v>0</v>
      </c>
    </row>
    <row r="391" spans="1:7" ht="16.5" x14ac:dyDescent="0.35">
      <c r="A391" t="s">
        <v>684</v>
      </c>
      <c r="B391" t="s">
        <v>685</v>
      </c>
      <c r="C391">
        <v>1</v>
      </c>
      <c r="D391" s="3">
        <f>SUM(D392+D393)</f>
        <v>0</v>
      </c>
      <c r="E391" s="3">
        <f>SUM(E392+E393)</f>
        <v>0</v>
      </c>
      <c r="F391" s="3">
        <f>SUM(F392+F393)</f>
        <v>0</v>
      </c>
      <c r="G391" s="3">
        <f>SUM(G392+G393)</f>
        <v>0</v>
      </c>
    </row>
    <row r="392" spans="1:7" ht="16.5" x14ac:dyDescent="0.35">
      <c r="A392" t="s">
        <v>686</v>
      </c>
      <c r="B392" t="s">
        <v>687</v>
      </c>
      <c r="C392">
        <v>1</v>
      </c>
      <c r="D392" s="5"/>
      <c r="E392" s="5"/>
      <c r="F392" s="5"/>
      <c r="G392" s="5"/>
    </row>
    <row r="393" spans="1:7" ht="16.5" x14ac:dyDescent="0.35">
      <c r="A393" t="s">
        <v>688</v>
      </c>
      <c r="B393" t="s">
        <v>689</v>
      </c>
      <c r="C393">
        <v>1</v>
      </c>
      <c r="D393" s="5"/>
      <c r="E393" s="5"/>
      <c r="F393" s="5"/>
      <c r="G393" s="5"/>
    </row>
    <row r="394" spans="1:7" ht="16.5" x14ac:dyDescent="0.35">
      <c r="A394" t="s">
        <v>690</v>
      </c>
      <c r="B394" t="s">
        <v>691</v>
      </c>
      <c r="C394">
        <v>1</v>
      </c>
      <c r="D394" s="5"/>
      <c r="E394" s="5"/>
      <c r="F394" s="5"/>
      <c r="G394" s="5"/>
    </row>
    <row r="395" spans="1:7" ht="16.5" x14ac:dyDescent="0.35">
      <c r="A395" t="s">
        <v>692</v>
      </c>
      <c r="B395" t="s">
        <v>693</v>
      </c>
      <c r="C395">
        <v>1</v>
      </c>
      <c r="D395" s="2">
        <f>SUM(D396+D401+D402)</f>
        <v>0</v>
      </c>
      <c r="E395" s="2">
        <f>SUM(E396+E401+E402)</f>
        <v>0</v>
      </c>
      <c r="F395" s="2">
        <f>SUM(F396+F401+F402)</f>
        <v>0</v>
      </c>
      <c r="G395" s="2">
        <f>SUM(G396+G401+G402)</f>
        <v>0</v>
      </c>
    </row>
    <row r="396" spans="1:7" ht="16.5" x14ac:dyDescent="0.35">
      <c r="A396" t="s">
        <v>694</v>
      </c>
      <c r="B396" t="s">
        <v>695</v>
      </c>
      <c r="C396">
        <v>1</v>
      </c>
      <c r="D396" s="3">
        <f>SUM(D397+D398+D399+D400)</f>
        <v>0</v>
      </c>
      <c r="E396" s="3">
        <f>SUM(E397+E398+E399+E400)</f>
        <v>0</v>
      </c>
      <c r="F396" s="3">
        <f>SUM(F397+F398+F399+F400)</f>
        <v>0</v>
      </c>
      <c r="G396" s="3">
        <f>SUM(G397+G398+G399+G400)</f>
        <v>0</v>
      </c>
    </row>
    <row r="397" spans="1:7" x14ac:dyDescent="0.25">
      <c r="A397" t="s">
        <v>696</v>
      </c>
      <c r="B397" t="s">
        <v>697</v>
      </c>
      <c r="C397">
        <v>1</v>
      </c>
      <c r="D397">
        <v>0</v>
      </c>
      <c r="E397">
        <v>0</v>
      </c>
      <c r="F397">
        <v>0</v>
      </c>
      <c r="G397">
        <v>0</v>
      </c>
    </row>
    <row r="398" spans="1:7" x14ac:dyDescent="0.25">
      <c r="A398" t="s">
        <v>698</v>
      </c>
      <c r="B398" t="s">
        <v>699</v>
      </c>
      <c r="C398">
        <v>1</v>
      </c>
      <c r="D398">
        <v>0</v>
      </c>
      <c r="E398">
        <v>0</v>
      </c>
      <c r="F398">
        <v>0</v>
      </c>
      <c r="G398">
        <v>0</v>
      </c>
    </row>
    <row r="399" spans="1:7" x14ac:dyDescent="0.25">
      <c r="A399" t="s">
        <v>700</v>
      </c>
      <c r="B399" t="s">
        <v>701</v>
      </c>
      <c r="C399">
        <v>1</v>
      </c>
      <c r="D399">
        <v>0</v>
      </c>
      <c r="E399">
        <v>0</v>
      </c>
      <c r="F399">
        <v>0</v>
      </c>
      <c r="G399">
        <v>0</v>
      </c>
    </row>
    <row r="400" spans="1:7" x14ac:dyDescent="0.25">
      <c r="A400" t="s">
        <v>702</v>
      </c>
      <c r="B400" t="s">
        <v>433</v>
      </c>
      <c r="C400">
        <v>1</v>
      </c>
      <c r="D400">
        <v>0</v>
      </c>
      <c r="E400">
        <v>0</v>
      </c>
      <c r="F400">
        <v>0</v>
      </c>
      <c r="G400">
        <v>0</v>
      </c>
    </row>
    <row r="401" spans="1:7" x14ac:dyDescent="0.25">
      <c r="A401" t="s">
        <v>703</v>
      </c>
      <c r="B401" t="s">
        <v>704</v>
      </c>
      <c r="C401">
        <v>1</v>
      </c>
      <c r="D401">
        <v>0</v>
      </c>
      <c r="E401">
        <v>0</v>
      </c>
      <c r="F401">
        <v>0</v>
      </c>
      <c r="G401">
        <v>0</v>
      </c>
    </row>
    <row r="402" spans="1:7" x14ac:dyDescent="0.25">
      <c r="A402" t="s">
        <v>705</v>
      </c>
      <c r="B402" t="s">
        <v>706</v>
      </c>
      <c r="C402">
        <v>1</v>
      </c>
      <c r="D402">
        <v>0</v>
      </c>
      <c r="E402">
        <v>0</v>
      </c>
      <c r="F402">
        <v>0</v>
      </c>
      <c r="G402">
        <v>0</v>
      </c>
    </row>
    <row r="403" spans="1:7" ht="16.5" x14ac:dyDescent="0.35">
      <c r="A403" t="s">
        <v>707</v>
      </c>
      <c r="B403" t="s">
        <v>708</v>
      </c>
      <c r="C403">
        <v>0</v>
      </c>
      <c r="D403" s="2">
        <f>SUM(D404+D407)</f>
        <v>196689</v>
      </c>
      <c r="E403" s="2">
        <f>SUM(E404+E407)</f>
        <v>196689</v>
      </c>
      <c r="F403" s="2">
        <f>SUM(F404+F407)</f>
        <v>0</v>
      </c>
      <c r="G403" s="2">
        <f>SUM(G404+G407)</f>
        <v>0</v>
      </c>
    </row>
    <row r="404" spans="1:7" ht="16.5" x14ac:dyDescent="0.35">
      <c r="A404" t="s">
        <v>709</v>
      </c>
      <c r="B404" t="s">
        <v>710</v>
      </c>
      <c r="C404">
        <v>1</v>
      </c>
      <c r="D404" s="3">
        <f>SUM(D405+D406)</f>
        <v>0</v>
      </c>
      <c r="E404" s="3">
        <f>SUM(E405+E406)</f>
        <v>0</v>
      </c>
      <c r="F404" s="3">
        <f>SUM(F405+F406)</f>
        <v>0</v>
      </c>
      <c r="G404" s="3">
        <f>SUM(G405+G406)</f>
        <v>0</v>
      </c>
    </row>
    <row r="405" spans="1:7" x14ac:dyDescent="0.25">
      <c r="A405" t="s">
        <v>711</v>
      </c>
      <c r="B405" t="s">
        <v>712</v>
      </c>
      <c r="C405">
        <v>1</v>
      </c>
      <c r="D405">
        <v>0</v>
      </c>
      <c r="E405">
        <v>0</v>
      </c>
      <c r="F405">
        <v>0</v>
      </c>
      <c r="G405">
        <v>0</v>
      </c>
    </row>
    <row r="406" spans="1:7" x14ac:dyDescent="0.25">
      <c r="A406" t="s">
        <v>713</v>
      </c>
      <c r="B406" t="s">
        <v>714</v>
      </c>
      <c r="C406">
        <v>1</v>
      </c>
      <c r="D406">
        <v>0</v>
      </c>
      <c r="E406">
        <v>0</v>
      </c>
      <c r="F406">
        <v>0</v>
      </c>
      <c r="G406">
        <v>0</v>
      </c>
    </row>
    <row r="407" spans="1:7" ht="16.5" x14ac:dyDescent="0.35">
      <c r="A407" t="s">
        <v>715</v>
      </c>
      <c r="B407" t="s">
        <v>716</v>
      </c>
      <c r="C407">
        <v>0</v>
      </c>
      <c r="D407" s="3">
        <f>SUM(D408+D409+D410+D411+D412+D413+D414+D415)</f>
        <v>196689</v>
      </c>
      <c r="E407" s="3">
        <f>SUM(E408+E409+E410+E411+E412+E413+E414+E415)</f>
        <v>196689</v>
      </c>
      <c r="F407" s="3">
        <f>SUM(F408+F409+F410+F411+F412+F413+F414+F415)</f>
        <v>0</v>
      </c>
      <c r="G407" s="3">
        <f>SUM(G408+G409+G410+G411+G412+G413+G414+G415)</f>
        <v>0</v>
      </c>
    </row>
    <row r="408" spans="1:7" x14ac:dyDescent="0.25">
      <c r="A408" t="s">
        <v>717</v>
      </c>
      <c r="B408" t="s">
        <v>712</v>
      </c>
      <c r="C408">
        <v>1</v>
      </c>
      <c r="D408">
        <v>0</v>
      </c>
      <c r="E408">
        <v>0</v>
      </c>
      <c r="F408">
        <v>0</v>
      </c>
      <c r="G408">
        <v>0</v>
      </c>
    </row>
    <row r="409" spans="1:7" x14ac:dyDescent="0.25">
      <c r="A409" t="s">
        <v>718</v>
      </c>
      <c r="B409" t="s">
        <v>714</v>
      </c>
      <c r="C409">
        <v>1</v>
      </c>
      <c r="D409">
        <v>0</v>
      </c>
      <c r="E409">
        <v>0</v>
      </c>
      <c r="F409">
        <v>0</v>
      </c>
      <c r="G409">
        <v>0</v>
      </c>
    </row>
    <row r="410" spans="1:7" x14ac:dyDescent="0.25">
      <c r="A410" t="s">
        <v>719</v>
      </c>
      <c r="B410" t="s">
        <v>720</v>
      </c>
      <c r="C410">
        <v>1</v>
      </c>
      <c r="D410">
        <v>0</v>
      </c>
      <c r="E410">
        <v>0</v>
      </c>
      <c r="F410">
        <v>0</v>
      </c>
      <c r="G410">
        <v>0</v>
      </c>
    </row>
    <row r="411" spans="1:7" x14ac:dyDescent="0.25">
      <c r="A411" t="s">
        <v>721</v>
      </c>
      <c r="B411" t="s">
        <v>722</v>
      </c>
      <c r="C411">
        <v>1</v>
      </c>
      <c r="D411">
        <v>0</v>
      </c>
      <c r="E411">
        <v>0</v>
      </c>
      <c r="F411">
        <v>0</v>
      </c>
      <c r="G411">
        <v>0</v>
      </c>
    </row>
    <row r="412" spans="1:7" x14ac:dyDescent="0.25">
      <c r="A412" t="s">
        <v>723</v>
      </c>
      <c r="B412" t="s">
        <v>724</v>
      </c>
      <c r="C412">
        <v>1</v>
      </c>
      <c r="D412">
        <v>0</v>
      </c>
      <c r="E412">
        <v>0</v>
      </c>
      <c r="F412">
        <v>0</v>
      </c>
      <c r="G412">
        <v>0</v>
      </c>
    </row>
    <row r="413" spans="1:7" x14ac:dyDescent="0.25">
      <c r="A413" t="s">
        <v>725</v>
      </c>
      <c r="B413" t="s">
        <v>726</v>
      </c>
      <c r="C413">
        <v>1</v>
      </c>
      <c r="D413">
        <v>0</v>
      </c>
      <c r="E413">
        <v>0</v>
      </c>
      <c r="F413">
        <v>0</v>
      </c>
      <c r="G413">
        <v>0</v>
      </c>
    </row>
    <row r="414" spans="1:7" x14ac:dyDescent="0.25">
      <c r="A414" t="s">
        <v>727</v>
      </c>
      <c r="B414" t="s">
        <v>728</v>
      </c>
      <c r="C414">
        <v>1</v>
      </c>
      <c r="D414">
        <v>0</v>
      </c>
      <c r="E414">
        <v>0</v>
      </c>
      <c r="F414">
        <v>0</v>
      </c>
      <c r="G414">
        <v>0</v>
      </c>
    </row>
    <row r="415" spans="1:7" x14ac:dyDescent="0.25">
      <c r="A415" t="s">
        <v>729</v>
      </c>
      <c r="B415" t="s">
        <v>369</v>
      </c>
      <c r="C415">
        <v>1</v>
      </c>
      <c r="D415">
        <v>196689</v>
      </c>
      <c r="E415">
        <v>196689</v>
      </c>
      <c r="F415">
        <v>0</v>
      </c>
      <c r="G415">
        <v>0</v>
      </c>
    </row>
    <row r="416" spans="1:7" ht="16.5" x14ac:dyDescent="0.35">
      <c r="A416" t="s">
        <v>730</v>
      </c>
      <c r="B416" t="s">
        <v>731</v>
      </c>
      <c r="C416">
        <v>1</v>
      </c>
      <c r="D416" s="2">
        <f>SUM(D417+D418)</f>
        <v>0</v>
      </c>
      <c r="E416" s="2">
        <f>SUM(E417+E418)</f>
        <v>0</v>
      </c>
      <c r="F416" s="2">
        <f>SUM(F417+F418)</f>
        <v>0</v>
      </c>
      <c r="G416" s="2">
        <f>SUM(G417+G418)</f>
        <v>0</v>
      </c>
    </row>
    <row r="417" spans="1:7" ht="16.5" x14ac:dyDescent="0.35">
      <c r="A417" t="s">
        <v>732</v>
      </c>
      <c r="B417" t="s">
        <v>733</v>
      </c>
      <c r="C417">
        <v>1</v>
      </c>
      <c r="D417" s="5"/>
      <c r="E417" s="5"/>
      <c r="F417" s="5"/>
      <c r="G417" s="5"/>
    </row>
    <row r="418" spans="1:7" ht="16.5" x14ac:dyDescent="0.35">
      <c r="A418" t="s">
        <v>734</v>
      </c>
      <c r="B418" t="s">
        <v>735</v>
      </c>
      <c r="C418">
        <v>1</v>
      </c>
      <c r="D418" s="5"/>
      <c r="E418" s="5"/>
      <c r="F418" s="5"/>
      <c r="G418" s="5"/>
    </row>
    <row r="419" spans="1:7" ht="16.5" x14ac:dyDescent="0.35">
      <c r="A419" t="s">
        <v>736</v>
      </c>
      <c r="B419" t="s">
        <v>737</v>
      </c>
      <c r="C419">
        <v>1</v>
      </c>
      <c r="D419" s="2">
        <f>SUM(D420+D421)</f>
        <v>0</v>
      </c>
      <c r="E419" s="2">
        <f>SUM(E420+E421)</f>
        <v>0</v>
      </c>
      <c r="F419" s="2">
        <f>SUM(F420+F421)</f>
        <v>0</v>
      </c>
      <c r="G419" s="2">
        <f>SUM(G420+G421)</f>
        <v>0</v>
      </c>
    </row>
    <row r="420" spans="1:7" ht="16.5" x14ac:dyDescent="0.35">
      <c r="A420" t="s">
        <v>738</v>
      </c>
      <c r="B420" t="s">
        <v>567</v>
      </c>
      <c r="C420">
        <v>1</v>
      </c>
      <c r="D420" s="5"/>
      <c r="E420" s="5"/>
      <c r="F420" s="5"/>
      <c r="G420" s="5"/>
    </row>
    <row r="421" spans="1:7" ht="16.5" x14ac:dyDescent="0.35">
      <c r="A421" t="s">
        <v>739</v>
      </c>
      <c r="B421" t="s">
        <v>589</v>
      </c>
      <c r="C421">
        <v>1</v>
      </c>
      <c r="D421" s="3">
        <f>SUM(D422+D427)</f>
        <v>0</v>
      </c>
      <c r="E421" s="3">
        <f>SUM(E422+E427)</f>
        <v>0</v>
      </c>
      <c r="F421" s="3">
        <f>SUM(F422+F427)</f>
        <v>0</v>
      </c>
      <c r="G421" s="3">
        <f>SUM(G422+G427)</f>
        <v>0</v>
      </c>
    </row>
    <row r="422" spans="1:7" ht="16.5" x14ac:dyDescent="0.35">
      <c r="A422" t="s">
        <v>740</v>
      </c>
      <c r="B422" t="s">
        <v>741</v>
      </c>
      <c r="C422">
        <v>1</v>
      </c>
      <c r="D422" s="1">
        <f>SUM(D423+D424+D425+D426)</f>
        <v>0</v>
      </c>
      <c r="E422" s="1">
        <f>SUM(E423+E424+E425+E426)</f>
        <v>0</v>
      </c>
      <c r="F422" s="1">
        <f>SUM(F423+F424+F425+F426)</f>
        <v>0</v>
      </c>
      <c r="G422" s="1">
        <f>SUM(G423+G424+G425+G426)</f>
        <v>0</v>
      </c>
    </row>
    <row r="423" spans="1:7" ht="15.75" x14ac:dyDescent="0.3">
      <c r="A423" t="s">
        <v>742</v>
      </c>
      <c r="B423" t="s">
        <v>743</v>
      </c>
      <c r="C423">
        <v>1</v>
      </c>
      <c r="D423" s="6"/>
      <c r="E423" s="6"/>
      <c r="F423" s="6"/>
      <c r="G423" s="6"/>
    </row>
    <row r="424" spans="1:7" ht="15.75" x14ac:dyDescent="0.3">
      <c r="A424" t="s">
        <v>744</v>
      </c>
      <c r="B424" t="s">
        <v>745</v>
      </c>
      <c r="C424">
        <v>1</v>
      </c>
      <c r="D424" s="6"/>
      <c r="E424" s="6"/>
      <c r="F424" s="6"/>
      <c r="G424" s="6"/>
    </row>
    <row r="425" spans="1:7" ht="15.75" x14ac:dyDescent="0.3">
      <c r="A425" t="s">
        <v>746</v>
      </c>
      <c r="B425" t="s">
        <v>747</v>
      </c>
      <c r="C425">
        <v>1</v>
      </c>
      <c r="D425" s="6"/>
      <c r="E425" s="6"/>
      <c r="F425" s="6"/>
      <c r="G425" s="6"/>
    </row>
    <row r="426" spans="1:7" ht="15.75" x14ac:dyDescent="0.3">
      <c r="A426" t="s">
        <v>748</v>
      </c>
      <c r="B426" t="s">
        <v>749</v>
      </c>
      <c r="C426">
        <v>1</v>
      </c>
      <c r="D426" s="6"/>
      <c r="E426" s="6"/>
      <c r="F426" s="6"/>
      <c r="G426" s="6"/>
    </row>
    <row r="427" spans="1:7" ht="16.5" x14ac:dyDescent="0.35">
      <c r="A427" t="s">
        <v>750</v>
      </c>
      <c r="B427" t="s">
        <v>624</v>
      </c>
      <c r="C427">
        <v>1</v>
      </c>
      <c r="D427" s="5"/>
      <c r="E427" s="5"/>
      <c r="F427" s="5"/>
      <c r="G427" s="5"/>
    </row>
    <row r="428" spans="1:7" ht="16.5" x14ac:dyDescent="0.35">
      <c r="A428" t="s">
        <v>751</v>
      </c>
      <c r="B428" t="s">
        <v>752</v>
      </c>
      <c r="C428">
        <v>1</v>
      </c>
      <c r="D428" s="2">
        <f>SUM(D429+D432+D435+D438)</f>
        <v>0</v>
      </c>
      <c r="E428" s="2">
        <f>SUM(E429+E432+E435+E438)</f>
        <v>0</v>
      </c>
      <c r="F428" s="2">
        <f>SUM(F429+F432+F435+F438)</f>
        <v>0</v>
      </c>
      <c r="G428" s="2">
        <f>SUM(G429+G432+G435+G438)</f>
        <v>0</v>
      </c>
    </row>
    <row r="429" spans="1:7" ht="16.5" x14ac:dyDescent="0.35">
      <c r="A429" t="s">
        <v>753</v>
      </c>
      <c r="B429" t="s">
        <v>754</v>
      </c>
      <c r="C429">
        <v>1</v>
      </c>
      <c r="D429" s="3">
        <f>SUM(D430+D431)</f>
        <v>0</v>
      </c>
      <c r="E429" s="3">
        <f>SUM(E430+E431)</f>
        <v>0</v>
      </c>
      <c r="F429" s="3">
        <f>SUM(F430+F431)</f>
        <v>0</v>
      </c>
      <c r="G429" s="3">
        <f>SUM(G430+G431)</f>
        <v>0</v>
      </c>
    </row>
    <row r="430" spans="1:7" x14ac:dyDescent="0.25">
      <c r="A430" t="s">
        <v>755</v>
      </c>
      <c r="B430" t="s">
        <v>756</v>
      </c>
      <c r="C430">
        <v>1</v>
      </c>
      <c r="D430">
        <v>0</v>
      </c>
      <c r="E430">
        <v>0</v>
      </c>
      <c r="F430">
        <v>0</v>
      </c>
      <c r="G430">
        <v>0</v>
      </c>
    </row>
    <row r="431" spans="1:7" x14ac:dyDescent="0.25">
      <c r="A431" t="s">
        <v>757</v>
      </c>
      <c r="B431" t="s">
        <v>758</v>
      </c>
      <c r="C431">
        <v>1</v>
      </c>
      <c r="D431">
        <v>0</v>
      </c>
      <c r="E431">
        <v>0</v>
      </c>
      <c r="F431">
        <v>0</v>
      </c>
      <c r="G431">
        <v>0</v>
      </c>
    </row>
    <row r="432" spans="1:7" ht="16.5" x14ac:dyDescent="0.35">
      <c r="A432" t="s">
        <v>759</v>
      </c>
      <c r="B432" t="s">
        <v>760</v>
      </c>
      <c r="C432">
        <v>1</v>
      </c>
      <c r="D432" s="3">
        <f>SUM(D433+D434)</f>
        <v>0</v>
      </c>
      <c r="E432" s="3">
        <f>SUM(E433+E434)</f>
        <v>0</v>
      </c>
      <c r="F432" s="3">
        <f>SUM(F433+F434)</f>
        <v>0</v>
      </c>
      <c r="G432" s="3">
        <f>SUM(G433+G434)</f>
        <v>0</v>
      </c>
    </row>
    <row r="433" spans="1:7" ht="16.5" x14ac:dyDescent="0.35">
      <c r="A433" t="s">
        <v>761</v>
      </c>
      <c r="B433" t="s">
        <v>756</v>
      </c>
      <c r="C433">
        <v>1</v>
      </c>
      <c r="D433" s="5"/>
      <c r="E433" s="5"/>
      <c r="F433" s="5"/>
      <c r="G433" s="5"/>
    </row>
    <row r="434" spans="1:7" ht="16.5" x14ac:dyDescent="0.35">
      <c r="A434" t="s">
        <v>762</v>
      </c>
      <c r="B434" t="s">
        <v>758</v>
      </c>
      <c r="C434">
        <v>1</v>
      </c>
      <c r="D434" s="5"/>
      <c r="E434" s="5"/>
      <c r="F434" s="5"/>
      <c r="G434" s="5"/>
    </row>
    <row r="435" spans="1:7" ht="16.5" x14ac:dyDescent="0.35">
      <c r="A435" t="s">
        <v>763</v>
      </c>
      <c r="B435" t="s">
        <v>764</v>
      </c>
      <c r="C435">
        <v>1</v>
      </c>
      <c r="D435" s="3">
        <f>SUM(D436+D437)</f>
        <v>0</v>
      </c>
      <c r="E435" s="3">
        <f>SUM(E436+E437)</f>
        <v>0</v>
      </c>
      <c r="F435" s="3">
        <f>SUM(F436+F437)</f>
        <v>0</v>
      </c>
      <c r="G435" s="3">
        <f>SUM(G436+G437)</f>
        <v>0</v>
      </c>
    </row>
    <row r="436" spans="1:7" x14ac:dyDescent="0.25">
      <c r="A436" t="s">
        <v>765</v>
      </c>
      <c r="B436" t="s">
        <v>756</v>
      </c>
      <c r="C436">
        <v>1</v>
      </c>
      <c r="D436">
        <v>0</v>
      </c>
      <c r="E436">
        <v>0</v>
      </c>
      <c r="F436">
        <v>0</v>
      </c>
      <c r="G436">
        <v>0</v>
      </c>
    </row>
    <row r="437" spans="1:7" x14ac:dyDescent="0.25">
      <c r="A437" t="s">
        <v>766</v>
      </c>
      <c r="B437" t="s">
        <v>758</v>
      </c>
      <c r="C437">
        <v>1</v>
      </c>
      <c r="D437">
        <v>0</v>
      </c>
      <c r="E437">
        <v>0</v>
      </c>
      <c r="F437">
        <v>0</v>
      </c>
      <c r="G437">
        <v>0</v>
      </c>
    </row>
    <row r="438" spans="1:7" x14ac:dyDescent="0.25">
      <c r="A438" t="s">
        <v>767</v>
      </c>
      <c r="B438" t="s">
        <v>768</v>
      </c>
      <c r="C438">
        <v>1</v>
      </c>
      <c r="D438">
        <v>0</v>
      </c>
      <c r="E438">
        <v>0</v>
      </c>
      <c r="F438">
        <v>0</v>
      </c>
      <c r="G438">
        <v>0</v>
      </c>
    </row>
    <row r="439" spans="1:7" x14ac:dyDescent="0.25">
      <c r="A439" t="s">
        <v>769</v>
      </c>
      <c r="B439" t="s">
        <v>770</v>
      </c>
      <c r="C439">
        <v>0</v>
      </c>
      <c r="D439">
        <v>0</v>
      </c>
      <c r="E439">
        <v>0</v>
      </c>
      <c r="F439">
        <v>0</v>
      </c>
      <c r="G439">
        <v>0</v>
      </c>
    </row>
    <row r="443" spans="1:7" x14ac:dyDescent="0.25">
      <c r="D443" s="7">
        <f>D2+D229+D323+D329+D369+D372+D379+D395+D403+D416+D419+D428+D439</f>
        <v>1206275</v>
      </c>
      <c r="E443" s="7">
        <f>E2+E229+E323+E329+E369+E372+E379+E395+E403+E416+E419+E428+E439</f>
        <v>1157933</v>
      </c>
      <c r="F443" s="7">
        <f>F2+F229+F323+F329+F369+F372+F379+F395+F403+F416+F419+F428+F439</f>
        <v>279218.84399999998</v>
      </c>
      <c r="G443" s="7">
        <f>G2+G229+G323+G329+G369+G372+G379+G395+G403+G416+G419+G428+G439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 Salud CSV 1er Trimestre 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Darlyn Romo</dc:creator>
  <cp:lastModifiedBy>solange.utp@cormusjm.cl</cp:lastModifiedBy>
  <dcterms:created xsi:type="dcterms:W3CDTF">2023-07-25T13:27:02Z</dcterms:created>
  <dcterms:modified xsi:type="dcterms:W3CDTF">2023-09-20T16:11:34Z</dcterms:modified>
</cp:coreProperties>
</file>