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o\Downloads\"/>
    </mc:Choice>
  </mc:AlternateContent>
  <bookViews>
    <workbookView xWindow="0" yWindow="0" windowWidth="882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13" i="1" l="1"/>
  <c r="F436" i="1"/>
  <c r="E436" i="1"/>
  <c r="D436" i="1"/>
  <c r="C436" i="1"/>
  <c r="F433" i="1"/>
  <c r="F429" i="1"/>
  <c r="E433" i="1"/>
  <c r="D433" i="1"/>
  <c r="D429" i="1"/>
  <c r="C433" i="1"/>
  <c r="F430" i="1"/>
  <c r="E430" i="1"/>
  <c r="E429" i="1"/>
  <c r="D430" i="1"/>
  <c r="C430" i="1"/>
  <c r="C429" i="1"/>
  <c r="F423" i="1"/>
  <c r="F422" i="1"/>
  <c r="F420" i="1"/>
  <c r="E423" i="1"/>
  <c r="E422" i="1"/>
  <c r="E420" i="1"/>
  <c r="D423" i="1"/>
  <c r="D422" i="1"/>
  <c r="D420" i="1"/>
  <c r="C423" i="1"/>
  <c r="C422" i="1"/>
  <c r="C420" i="1"/>
  <c r="F417" i="1"/>
  <c r="E417" i="1"/>
  <c r="D417" i="1"/>
  <c r="C417" i="1"/>
  <c r="F408" i="1"/>
  <c r="E408" i="1"/>
  <c r="D408" i="1"/>
  <c r="D404" i="1" s="1"/>
  <c r="C408" i="1"/>
  <c r="C404" i="1"/>
  <c r="F405" i="1"/>
  <c r="F404" i="1"/>
  <c r="E405" i="1"/>
  <c r="E404" i="1"/>
  <c r="D405" i="1"/>
  <c r="C405" i="1"/>
  <c r="F397" i="1"/>
  <c r="F396" i="1"/>
  <c r="E397" i="1"/>
  <c r="E396" i="1"/>
  <c r="D397" i="1"/>
  <c r="C397" i="1"/>
  <c r="D396" i="1"/>
  <c r="C396" i="1"/>
  <c r="F392" i="1"/>
  <c r="E392" i="1"/>
  <c r="E380" i="1" s="1"/>
  <c r="D392" i="1"/>
  <c r="C392" i="1"/>
  <c r="F389" i="1"/>
  <c r="E389" i="1"/>
  <c r="D389" i="1"/>
  <c r="D380" i="1"/>
  <c r="C389" i="1"/>
  <c r="F385" i="1"/>
  <c r="F380" i="1"/>
  <c r="E385" i="1"/>
  <c r="D385" i="1"/>
  <c r="C385" i="1"/>
  <c r="C380" i="1"/>
  <c r="F376" i="1"/>
  <c r="F373" i="1"/>
  <c r="E376" i="1"/>
  <c r="E373" i="1"/>
  <c r="D376" i="1"/>
  <c r="C376" i="1"/>
  <c r="D373" i="1"/>
  <c r="C373" i="1"/>
  <c r="F370" i="1"/>
  <c r="E370" i="1"/>
  <c r="D370" i="1"/>
  <c r="C370" i="1"/>
  <c r="F367" i="1"/>
  <c r="E367" i="1"/>
  <c r="D367" i="1"/>
  <c r="C367" i="1"/>
  <c r="F363" i="1"/>
  <c r="E363" i="1"/>
  <c r="E342" i="1" s="1"/>
  <c r="D363" i="1"/>
  <c r="C363" i="1"/>
  <c r="F357" i="1"/>
  <c r="E357" i="1"/>
  <c r="D357" i="1"/>
  <c r="C357" i="1"/>
  <c r="F353" i="1"/>
  <c r="F342" i="1"/>
  <c r="F330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D342" i="1"/>
  <c r="D330" i="1"/>
  <c r="C344" i="1"/>
  <c r="C342" i="1"/>
  <c r="C330" i="1"/>
  <c r="F331" i="1"/>
  <c r="E331" i="1"/>
  <c r="D331" i="1"/>
  <c r="C331" i="1"/>
  <c r="F327" i="1"/>
  <c r="E327" i="1"/>
  <c r="E324" i="1" s="1"/>
  <c r="D327" i="1"/>
  <c r="C327" i="1"/>
  <c r="F325" i="1"/>
  <c r="E325" i="1"/>
  <c r="D325" i="1"/>
  <c r="D324" i="1"/>
  <c r="C325" i="1"/>
  <c r="C324" i="1"/>
  <c r="F324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E271" i="1"/>
  <c r="D271" i="1"/>
  <c r="C271" i="1"/>
  <c r="F261" i="1"/>
  <c r="E261" i="1"/>
  <c r="D261" i="1"/>
  <c r="C261" i="1"/>
  <c r="F243" i="1"/>
  <c r="E243" i="1"/>
  <c r="D243" i="1"/>
  <c r="D230" i="1" s="1"/>
  <c r="C243" i="1"/>
  <c r="C230" i="1" s="1"/>
  <c r="F238" i="1"/>
  <c r="E238" i="1"/>
  <c r="D238" i="1"/>
  <c r="C238" i="1"/>
  <c r="F234" i="1"/>
  <c r="E234" i="1"/>
  <c r="D234" i="1"/>
  <c r="C234" i="1"/>
  <c r="F231" i="1"/>
  <c r="F230" i="1"/>
  <c r="E231" i="1"/>
  <c r="D231" i="1"/>
  <c r="C231" i="1"/>
  <c r="F225" i="1"/>
  <c r="E225" i="1"/>
  <c r="D225" i="1"/>
  <c r="C225" i="1"/>
  <c r="F223" i="1"/>
  <c r="F222" i="1"/>
  <c r="E223" i="1"/>
  <c r="E222" i="1"/>
  <c r="D223" i="1"/>
  <c r="D222" i="1"/>
  <c r="C223" i="1"/>
  <c r="C222" i="1"/>
  <c r="F219" i="1"/>
  <c r="E219" i="1"/>
  <c r="D219" i="1"/>
  <c r="C219" i="1"/>
  <c r="F211" i="1"/>
  <c r="F207" i="1"/>
  <c r="E211" i="1"/>
  <c r="E207" i="1" s="1"/>
  <c r="D211" i="1"/>
  <c r="D207" i="1"/>
  <c r="C211" i="1"/>
  <c r="C207" i="1" s="1"/>
  <c r="F204" i="1"/>
  <c r="F199" i="1"/>
  <c r="E204" i="1"/>
  <c r="D204" i="1"/>
  <c r="C204" i="1"/>
  <c r="F200" i="1"/>
  <c r="E200" i="1"/>
  <c r="D200" i="1"/>
  <c r="D199" i="1" s="1"/>
  <c r="C200" i="1"/>
  <c r="C199" i="1"/>
  <c r="E199" i="1"/>
  <c r="F192" i="1"/>
  <c r="E192" i="1"/>
  <c r="D192" i="1"/>
  <c r="C192" i="1"/>
  <c r="F187" i="1"/>
  <c r="F179" i="1"/>
  <c r="E187" i="1"/>
  <c r="D187" i="1"/>
  <c r="C187" i="1"/>
  <c r="F183" i="1"/>
  <c r="E183" i="1"/>
  <c r="E179" i="1"/>
  <c r="D183" i="1"/>
  <c r="C183" i="1"/>
  <c r="F180" i="1"/>
  <c r="E180" i="1"/>
  <c r="D180" i="1"/>
  <c r="D179" i="1"/>
  <c r="C180" i="1"/>
  <c r="C179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C113" i="1" s="1"/>
  <c r="C112" i="1" s="1"/>
  <c r="F125" i="1"/>
  <c r="E125" i="1"/>
  <c r="D125" i="1"/>
  <c r="C125" i="1"/>
  <c r="F122" i="1"/>
  <c r="E122" i="1"/>
  <c r="D122" i="1"/>
  <c r="C122" i="1"/>
  <c r="F118" i="1"/>
  <c r="E118" i="1"/>
  <c r="D118" i="1"/>
  <c r="C118" i="1"/>
  <c r="F115" i="1"/>
  <c r="E115" i="1"/>
  <c r="E113" i="1"/>
  <c r="E112" i="1" s="1"/>
  <c r="D115" i="1"/>
  <c r="C115" i="1"/>
  <c r="F109" i="1"/>
  <c r="E109" i="1"/>
  <c r="D109" i="1"/>
  <c r="D104" i="1" s="1"/>
  <c r="C109" i="1"/>
  <c r="C104" i="1" s="1"/>
  <c r="F105" i="1"/>
  <c r="F104" i="1"/>
  <c r="E105" i="1"/>
  <c r="E104" i="1" s="1"/>
  <c r="D105" i="1"/>
  <c r="C105" i="1"/>
  <c r="F97" i="1"/>
  <c r="E97" i="1"/>
  <c r="D97" i="1"/>
  <c r="C97" i="1"/>
  <c r="F91" i="1"/>
  <c r="E91" i="1"/>
  <c r="D91" i="1"/>
  <c r="C91" i="1"/>
  <c r="C83" i="1"/>
  <c r="F87" i="1"/>
  <c r="E87" i="1"/>
  <c r="E83" i="1"/>
  <c r="D87" i="1"/>
  <c r="D83" i="1"/>
  <c r="C87" i="1"/>
  <c r="F84" i="1"/>
  <c r="F83" i="1"/>
  <c r="E84" i="1"/>
  <c r="D84" i="1"/>
  <c r="C84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E10" i="1"/>
  <c r="D10" i="1"/>
  <c r="C10" i="1"/>
  <c r="F7" i="1"/>
  <c r="F5" i="1"/>
  <c r="F4" i="1"/>
  <c r="E7" i="1"/>
  <c r="D7" i="1"/>
  <c r="C7" i="1"/>
  <c r="F112" i="1"/>
  <c r="F3" i="1"/>
  <c r="F444" i="1"/>
  <c r="E330" i="1" l="1"/>
  <c r="E230" i="1"/>
  <c r="D113" i="1"/>
  <c r="D112" i="1" s="1"/>
  <c r="C5" i="1"/>
  <c r="C4" i="1" s="1"/>
  <c r="C3" i="1" s="1"/>
  <c r="C444" i="1" s="1"/>
  <c r="D5" i="1"/>
  <c r="D4" i="1" s="1"/>
  <c r="E5" i="1"/>
  <c r="E4" i="1" s="1"/>
  <c r="E3" i="1" s="1"/>
  <c r="E444" i="1" l="1"/>
  <c r="D3" i="1"/>
  <c r="D444" i="1" s="1"/>
</calcChain>
</file>

<file path=xl/sharedStrings.xml><?xml version="1.0" encoding="utf-8"?>
<sst xmlns="http://schemas.openxmlformats.org/spreadsheetml/2006/main" count="897" uniqueCount="774">
  <si>
    <t>GASTOS DE EDUCACIÓN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</si>
  <si>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</si>
  <si>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</si>
  <si>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</si>
  <si>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</si>
  <si>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</si>
  <si>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</si>
  <si>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EEE.21.00.000.000.000</t>
  </si>
  <si>
    <t>CxP GASTOS EN PERSONAL</t>
  </si>
  <si>
    <t>CAMBIA DENOMINACIÓN SEGÚN OFICIO NICSP E11061/2020 DE FECHA 15 DE JUNIO DE 2020</t>
  </si>
  <si>
    <t>EEE.21.01.000.000.000</t>
  </si>
  <si>
    <t>PERSONAL DE PLANTA</t>
  </si>
  <si>
    <t>EEE.21.01.001.000.000</t>
  </si>
  <si>
    <t>Sueldos y Sobresueldos</t>
  </si>
  <si>
    <t>EEE.21.01.001.001.000</t>
  </si>
  <si>
    <t>Sueldos Bases</t>
  </si>
  <si>
    <t>EEE.21.01.001.002.000</t>
  </si>
  <si>
    <t>Asignación de Antigüedad</t>
  </si>
  <si>
    <t>EEE.21.01.001.002.002</t>
  </si>
  <si>
    <t>Asignación de Antigüedad, Art.97, letra g), de la Ley Nº18.883, y Leyes Nºs. 19.180 y 19.280</t>
  </si>
  <si>
    <t>EEE.21.01.001.002.003</t>
  </si>
  <si>
    <t>Trienios, Art.7, Inciso 3, Ley Nº15.076</t>
  </si>
  <si>
    <t>EEE.21.01.001.003.000</t>
  </si>
  <si>
    <t>Asignación Profesional</t>
  </si>
  <si>
    <t>EEE.21.01.001.003.001</t>
  </si>
  <si>
    <t>Asignación Profesional, Decreto Ley Nº479 de 1974</t>
  </si>
  <si>
    <t>EEE.21.01.001.004.000</t>
  </si>
  <si>
    <t>Asignación de Zona</t>
  </si>
  <si>
    <t>EEE.21.01.001.004.001</t>
  </si>
  <si>
    <t>Asignación de Zona, Art. 7 y 25, D.L. Nº3.551</t>
  </si>
  <si>
    <t>EEE.21.01.001.004.002</t>
  </si>
  <si>
    <t>Asignación de Zona, Art. 26 de la Ley Nº19.378, y Ley Nº19.354</t>
  </si>
  <si>
    <t>EEE.21.01.001.004.003</t>
  </si>
  <si>
    <t>Asignación de Zona, Decreto Nº450 de 1974, Ley 19.354</t>
  </si>
  <si>
    <t>EEE.21.01.001.004.004</t>
  </si>
  <si>
    <t>Complemento de Zona</t>
  </si>
  <si>
    <t>EEE.21.01.001.007.000</t>
  </si>
  <si>
    <t>Asignaciones del D.L. Nº 3551, de 1981</t>
  </si>
  <si>
    <t>EEE.21.01.001.007.001</t>
  </si>
  <si>
    <t>Asignación Municipal, Art.24 y 31 D.L. Nº3.551 de 1981</t>
  </si>
  <si>
    <t>EEE.21.01.001.007.002</t>
  </si>
  <si>
    <t>Asignación Protección Imponibilidad, Art. 15, D.L. N° 3.551 de 1981</t>
  </si>
  <si>
    <t>EEE.21.01.001.007.003</t>
  </si>
  <si>
    <t>Bonificación Art. 39, D.L. Nº3.551 de 1981</t>
  </si>
  <si>
    <t>EEE.21.01.001.008.000</t>
  </si>
  <si>
    <t>Asignación de Nivelación</t>
  </si>
  <si>
    <t>EEE.21.01.001.008.001</t>
  </si>
  <si>
    <t>Bonificación Art. 21, Ley N° 19.429</t>
  </si>
  <si>
    <t>EEE.21.01.001.008.002</t>
  </si>
  <si>
    <t>Planilla Complementaria, Art. 4 y 11, Ley N° 19.598</t>
  </si>
  <si>
    <t>EEE.21.01.001.009.000</t>
  </si>
  <si>
    <t>Asignaciones Especiales</t>
  </si>
  <si>
    <t>EEE.21.01.001.009.001</t>
  </si>
  <si>
    <t>Monto Fijo Complementario Art. 3, Ley Nº 19.278</t>
  </si>
  <si>
    <t>EEE.21.01.001.009.003</t>
  </si>
  <si>
    <t>Bonificación Proporcional Art. 8, Ley Nº 19.410</t>
  </si>
  <si>
    <t>EEE.21.01.001.009.004</t>
  </si>
  <si>
    <t>Bonificación Especial Profesores Encargados de Escuelas Rurales, Art. 13, Ley N° 19.715</t>
  </si>
  <si>
    <t>EEE.21.01.001.009.005</t>
  </si>
  <si>
    <t>Asignación Art. 1, Ley Nº19.529</t>
  </si>
  <si>
    <t>EEE.21.01.001.009.006</t>
  </si>
  <si>
    <t>Red Maestros de Maestros</t>
  </si>
  <si>
    <t>EEE.21.01.001.009.007</t>
  </si>
  <si>
    <t>Asignación Especial Transitoria, Art. 45, Ley Nº19.378</t>
  </si>
  <si>
    <t>EEE.21.01.001.009.999</t>
  </si>
  <si>
    <t>Otras  Asignaciones Especiales</t>
  </si>
  <si>
    <t>EEE.21.01.001.010.000</t>
  </si>
  <si>
    <t>Asignación de Pérdida de Caja</t>
  </si>
  <si>
    <t>EEE.21.01.001.010.001</t>
  </si>
  <si>
    <t>Asignación por Pédrida de Caja, Art. 97, letra a), Ley Nº18.883</t>
  </si>
  <si>
    <t>EEE.21.01.001.011.000</t>
  </si>
  <si>
    <t>Asignación de Movilización</t>
  </si>
  <si>
    <t>EEE.21.01.001.011.001</t>
  </si>
  <si>
    <t>Asignación de Movilización, Art. 97, letra b), Ley Nº18.883</t>
  </si>
  <si>
    <t>EEE.21.01.001.014.000</t>
  </si>
  <si>
    <t>Asignaciones Compensatorias</t>
  </si>
  <si>
    <t>EEE.21.01.001.014.001</t>
  </si>
  <si>
    <t>Incremento Previsional, Art. 2, D.L. 3501, de 1980</t>
  </si>
  <si>
    <t>EEE.21.01.001.014.002</t>
  </si>
  <si>
    <t>Bonificación Compensatoria de Salud, Art. 3, Ley Nº18.566</t>
  </si>
  <si>
    <t>EEE.21.01.001.014.003</t>
  </si>
  <si>
    <t>Bonificación Compensatoria, Art.10, Ley Nº18.675</t>
  </si>
  <si>
    <t>EEE.21.01.001.014.004</t>
  </si>
  <si>
    <t>Bonificación Adicional Art. 11 Ley N° 18.675</t>
  </si>
  <si>
    <t>EEE.21.01.001.014.005</t>
  </si>
  <si>
    <t>Bonificación Art. 3, Ley Nº19.200</t>
  </si>
  <si>
    <t>EEE.21.01.001.014.006</t>
  </si>
  <si>
    <t>Bonificación Previsional, Art. 19, Ley Nº15.386</t>
  </si>
  <si>
    <t>EEE.21.01.001.014.007</t>
  </si>
  <si>
    <t>Remuneración Adicional, Art. 3 transitorio, Ley N° 19.070</t>
  </si>
  <si>
    <t>EEE.21.01.001.014.999</t>
  </si>
  <si>
    <t>Otras Asignaciones Compensatorias</t>
  </si>
  <si>
    <t>EEE.21.01.001.015.000</t>
  </si>
  <si>
    <t>Asginaciones Sustitutivas</t>
  </si>
  <si>
    <t>EEE.21.01.001.015.001</t>
  </si>
  <si>
    <t>Asignación Única, Art.4, Ley Nº18.717</t>
  </si>
  <si>
    <t>EEE.21.01.001.015.999</t>
  </si>
  <si>
    <t>Otras Asignaciones Sustitutivas</t>
  </si>
  <si>
    <t>EEE.21.01.001.019.000</t>
  </si>
  <si>
    <t>Asignación de Responsabilidad</t>
  </si>
  <si>
    <t>EEE.21.01.001.019.001</t>
  </si>
  <si>
    <t>Asignación de Responsabilidad Judicial, Art. 2º,  Ley Nº 20.008</t>
  </si>
  <si>
    <t>EEE.21.01.001.019.002</t>
  </si>
  <si>
    <t>Asignación de Responsabilidad Directiva</t>
  </si>
  <si>
    <t>EEE.21.01.001.019.004</t>
  </si>
  <si>
    <t>Asignación de Responsabilidad, Art. 9, Decreto 252 de 1976</t>
  </si>
  <si>
    <t>EEE.21.01.001.022.000</t>
  </si>
  <si>
    <t>Componente Base Asignación de desempeño</t>
  </si>
  <si>
    <t>EEE.21.01.001.025.000</t>
  </si>
  <si>
    <t>Asignación Artículo 1, Ley Nº19.112</t>
  </si>
  <si>
    <t>EEE.21.01.001.025.001</t>
  </si>
  <si>
    <t>Asignación Especial Profesionales Ley Nº15.076, letra a), Art. 1, Ley Nº19.112</t>
  </si>
  <si>
    <t>EEE.21.01.001.025.002</t>
  </si>
  <si>
    <t>Asignación Especial Profesionales Ley Nº15.076, letra b), Art. 1, Ley Nº19.112</t>
  </si>
  <si>
    <t>EEE.21.01.001.026.000</t>
  </si>
  <si>
    <t>Asignación Artículo 1, Ley Nº19.432</t>
  </si>
  <si>
    <t>EEE.21.01.001.027.000</t>
  </si>
  <si>
    <t>Asignación de Estímulo personal Médico Diurno</t>
  </si>
  <si>
    <t>EEE.21.01.001.028.000</t>
  </si>
  <si>
    <t>Asignación de Estímulo Personal Médico y Profesores</t>
  </si>
  <si>
    <t>EEE.21.01.001.028.002</t>
  </si>
  <si>
    <t>Asignación por Desempeño en Condiciones Difíciles, Art. 28, Ley N° 19.378</t>
  </si>
  <si>
    <t>EEE.21.01.001.028.003</t>
  </si>
  <si>
    <t>Asignación de Estímulo, Art. 65, Ley Nª18.482</t>
  </si>
  <si>
    <t>EEE.21.01.001.028.004</t>
  </si>
  <si>
    <t>Asignación de Estímulo, Art. 14, Ley Nª15.076</t>
  </si>
  <si>
    <t>EEE.21.01.001.031.000</t>
  </si>
  <si>
    <t>Asignación de Experiencia Calificada</t>
  </si>
  <si>
    <t>EEE.21.01.001.031.002</t>
  </si>
  <si>
    <t>Asignación Post-Título, Art. 42, Ley N° 19.378</t>
  </si>
  <si>
    <t>EEE.21.01.001.032.000</t>
  </si>
  <si>
    <t>Asignación de Reforzamiento Profesional Diurno</t>
  </si>
  <si>
    <t>EEE.21.01.001.037.000</t>
  </si>
  <si>
    <t>Asignación Única</t>
  </si>
  <si>
    <t>EEE.21.01.001.038.000</t>
  </si>
  <si>
    <t>Asignación Zonas Extremas</t>
  </si>
  <si>
    <t>EEE.21.01.001.043.000</t>
  </si>
  <si>
    <t>Asignación Inherente al Cargo Ley Nº 18.695</t>
  </si>
  <si>
    <t>EEE.21.01.001.044.000</t>
  </si>
  <si>
    <t>Asignación de Atención Primaria Municipal</t>
  </si>
  <si>
    <t>EEE.21.01.001.044.001</t>
  </si>
  <si>
    <t>Asignación Atención Primaria Salud, Arts. 23 y 25, Ley N° 19.378</t>
  </si>
  <si>
    <t>EEE.21.01.001.046.000</t>
  </si>
  <si>
    <t>Asignación de Experiencia</t>
  </si>
  <si>
    <t>EEE.21.01.001.047.000</t>
  </si>
  <si>
    <t>Asignación por Tramo de Desarrollo Profesional</t>
  </si>
  <si>
    <t>EEE.21.01.001.048.000</t>
  </si>
  <si>
    <t>Asignación de Reconocimiento por Docencia en Establecimientos de Alta Concentración de Alumnos Prioritarios</t>
  </si>
  <si>
    <t>EEE.21.01.001.049.000</t>
  </si>
  <si>
    <t>Asignación de Responsabilidad Directiva y Asignación Técnico Pedagógica</t>
  </si>
  <si>
    <t>EEE.21.01.001.049.001</t>
  </si>
  <si>
    <t>Asignación por Responsabilidad Directiva</t>
  </si>
  <si>
    <t>EEE.21.01.001.049.002</t>
  </si>
  <si>
    <t>Asignación de Responsabilidad Técnico Pedagógica</t>
  </si>
  <si>
    <t>EEE.21.01.001.050.000</t>
  </si>
  <si>
    <t>Bonificación por Reconocimiento Profesional</t>
  </si>
  <si>
    <t>EEE.21.01.001.051.000</t>
  </si>
  <si>
    <t>Bonificación por Excelencia Académica</t>
  </si>
  <si>
    <t>EEE.21.01.001.999.000</t>
  </si>
  <si>
    <t>Otras Asignaciones</t>
  </si>
  <si>
    <t>EEE.21.01.002.000.000</t>
  </si>
  <si>
    <t>Aportes del Empleador</t>
  </si>
  <si>
    <t>EEE.21.01.002.001.000</t>
  </si>
  <si>
    <t>A Servicios de Bienestar</t>
  </si>
  <si>
    <t>EEE.21.01.002.002.000</t>
  </si>
  <si>
    <t>Otras Cotizaciones Previsionales</t>
  </si>
  <si>
    <t>EEE.21.01.003.000.000</t>
  </si>
  <si>
    <t>Asignaciones por Desempeño</t>
  </si>
  <si>
    <t>EEE.21.01.003.001.000</t>
  </si>
  <si>
    <t>Desempeño Institucional</t>
  </si>
  <si>
    <t>EEE.21.01.003.001.001</t>
  </si>
  <si>
    <t>Asignación de Mejoramiento de la Gestión Municipal, Art. 1, Ley Nº20.008</t>
  </si>
  <si>
    <t>EEE.21.01.003.001.002</t>
  </si>
  <si>
    <t>Bonificación Excelencia</t>
  </si>
  <si>
    <t>EEE.21.01.003.002.000</t>
  </si>
  <si>
    <t>Desempeño Colectivo</t>
  </si>
  <si>
    <t>EEE.21.01.003.002.001</t>
  </si>
  <si>
    <t>EEE.21.01.003.002.002</t>
  </si>
  <si>
    <t>Asignación Variable por Desempeño Colectivo</t>
  </si>
  <si>
    <t>EEE.21.01.003.002.003</t>
  </si>
  <si>
    <t>Asignación de Desarrollo y Estímulo al Desempeño Colectivo, Ley Nº19.813</t>
  </si>
  <si>
    <t>EEE.21.01.003.003.000</t>
  </si>
  <si>
    <t>Desempeño Individual</t>
  </si>
  <si>
    <t>EEE.21.01.003.003.001</t>
  </si>
  <si>
    <t>EEE.21.01.003.003.002</t>
  </si>
  <si>
    <t>Asignación de Incentivo por Gestión Jurisdiccional, Art. 2, Ley Nº20.008</t>
  </si>
  <si>
    <t>EEE.21.01.003.003.003</t>
  </si>
  <si>
    <t>Asignación Especial de Incentivo Profesional, Art. 47, Ley N° 19.070</t>
  </si>
  <si>
    <t>EEE.21.01.003.003.004</t>
  </si>
  <si>
    <t>Asignación Variable por Desempeño Individual</t>
  </si>
  <si>
    <t>EEE.21.01.003.003.005</t>
  </si>
  <si>
    <t>Asignación por Mérito, Art. 30 de la Ley Nº19.378, agrega Ley Nº19.607</t>
  </si>
  <si>
    <t>EEE.21.01.004.000.000</t>
  </si>
  <si>
    <t>Remuneraciones Variables</t>
  </si>
  <si>
    <t>EEE.21.01.004.002.000</t>
  </si>
  <si>
    <t>Asignación de Estímulo Jornadas Prioritarias</t>
  </si>
  <si>
    <t>EEE.21.01.004.003.000</t>
  </si>
  <si>
    <t>Asignación Artículo 3, Ley Nº19.264</t>
  </si>
  <si>
    <t>EEE.21.01.004.004.000</t>
  </si>
  <si>
    <t>Asignación por Desempeño de Funciones Críticas</t>
  </si>
  <si>
    <t>EEE.21.01.004.005.000</t>
  </si>
  <si>
    <t>Trabajos Extraordinarios</t>
  </si>
  <si>
    <t>EEE.21.01.004.006.000</t>
  </si>
  <si>
    <t>Comisiones de Servicios en el País</t>
  </si>
  <si>
    <t>EEE.21.01.004.007.000</t>
  </si>
  <si>
    <t>Comisiones de Servicios en el Exterior</t>
  </si>
  <si>
    <t>EEE.21.01.005.000.000</t>
  </si>
  <si>
    <t>Aguinaldos y Bonos</t>
  </si>
  <si>
    <t>EEE.21.01.005.001.000</t>
  </si>
  <si>
    <t>Aguinaldos</t>
  </si>
  <si>
    <t>EEE.21.01.005.001.001</t>
  </si>
  <si>
    <t>Aguinaldo de Fiestras Patrias</t>
  </si>
  <si>
    <t>EEE.21.01.005.001.002</t>
  </si>
  <si>
    <t>Aguinaldo de Navidad</t>
  </si>
  <si>
    <t>EEE.21.01.005.002.000</t>
  </si>
  <si>
    <t>Bono de Escolaridad</t>
  </si>
  <si>
    <t>EEE.21.01.005.003.000</t>
  </si>
  <si>
    <t>Bonos Especiales</t>
  </si>
  <si>
    <t>EEE.21.01.005.003.001</t>
  </si>
  <si>
    <t>Bono Extraordinario Anual</t>
  </si>
  <si>
    <t>EEE.21.01.005.004.000</t>
  </si>
  <si>
    <t>Bonificación Adicional al Bono de Escolaridad</t>
  </si>
  <si>
    <t>EEE.21.02.000.000.000</t>
  </si>
  <si>
    <t>PERSONAL A CONTRATA</t>
  </si>
  <si>
    <t>EEE.21.02.001.000.000</t>
  </si>
  <si>
    <t>EEE.21.02.001.001.000</t>
  </si>
  <si>
    <t>EEE.21.02.001.002.000</t>
  </si>
  <si>
    <t>EEE.21.02.001.002.002</t>
  </si>
  <si>
    <t>EEE.21.02.001.003.000</t>
  </si>
  <si>
    <t>EEE.21.02.001.004.000</t>
  </si>
  <si>
    <t>EEE.21.02.001.004.001</t>
  </si>
  <si>
    <t>EEE.21.02.001.004.002</t>
  </si>
  <si>
    <t>EEE.21.02.001.004.003</t>
  </si>
  <si>
    <t>EEE.21.02.001.007.000</t>
  </si>
  <si>
    <t>Asignaciones del D.L. Nº 3.551, de 1981</t>
  </si>
  <si>
    <t>EEE.21.02.001.007.001</t>
  </si>
  <si>
    <t>EEE.21.02.001.007.002</t>
  </si>
  <si>
    <t>Asignación Protección Imponibilidad, Art. 15 D.L. Nº3.551 de 1981</t>
  </si>
  <si>
    <t>EEE.21.02.001.008.000</t>
  </si>
  <si>
    <t>EEE.21.02.001.008.001</t>
  </si>
  <si>
    <t>EEE.21.02.001.008.002</t>
  </si>
  <si>
    <t>EEE.21.02.001.009.000</t>
  </si>
  <si>
    <t>EEE.21.02.001.009.001</t>
  </si>
  <si>
    <t>EEE.21.02.001.009.003</t>
  </si>
  <si>
    <t>EEE.21.02.001.009.004</t>
  </si>
  <si>
    <t>EEE.21.02.001.009.005</t>
  </si>
  <si>
    <t>EEE.21.02.001.009.006</t>
  </si>
  <si>
    <t>EEE.21.02.001.009.007</t>
  </si>
  <si>
    <t>EEE.21.02.001.009.999</t>
  </si>
  <si>
    <t>EEE.21.02.001.010.000</t>
  </si>
  <si>
    <t>EEE.21.02.001.010.001</t>
  </si>
  <si>
    <t>EEE.21.02.001.011.000</t>
  </si>
  <si>
    <t>EEE.21.02.001.011.001</t>
  </si>
  <si>
    <t>EEE.21.02.001.013.000</t>
  </si>
  <si>
    <t>EEE.21.02.001.013.001</t>
  </si>
  <si>
    <t>EEE.21.02.001.013.002</t>
  </si>
  <si>
    <t>EEE.21.02.001.013.003</t>
  </si>
  <si>
    <t>EEE.21.02.001.013.004</t>
  </si>
  <si>
    <t>EEE.21.02.001.013.005</t>
  </si>
  <si>
    <t>EEE.21.02.001.013.006</t>
  </si>
  <si>
    <t>EEE.21.02.001.013.007</t>
  </si>
  <si>
    <t>EEE.21.02.001.013.999</t>
  </si>
  <si>
    <t>EEE.21.02.001.014.000</t>
  </si>
  <si>
    <t>Asignaciones Sustitutivas</t>
  </si>
  <si>
    <t>EEE.21.02.001.014.001</t>
  </si>
  <si>
    <t>Asignación Unica Artículo 4, Ley N° 18.717</t>
  </si>
  <si>
    <t>EEE.21.02.001.014.999</t>
  </si>
  <si>
    <t>EEE.21.02.001.018.000</t>
  </si>
  <si>
    <t>EEE.21.02.001.018.001</t>
  </si>
  <si>
    <t>EEE.21.02.001.021.000</t>
  </si>
  <si>
    <t>EEE.21.02.001.026.000</t>
  </si>
  <si>
    <t>Asignación de Estímulo Personal Médico Diurno</t>
  </si>
  <si>
    <t>EEE.21.02.001.027.000</t>
  </si>
  <si>
    <t>EEE.21.02.001.027.002</t>
  </si>
  <si>
    <t>EEE.21.02.001.028.000</t>
  </si>
  <si>
    <t>Asignación Artículo 7, Ley Nº19.112</t>
  </si>
  <si>
    <t>EEE.21.02.001.029.000</t>
  </si>
  <si>
    <t>Asignación de Estímulo por Falencia</t>
  </si>
  <si>
    <t>EEE.21.02.001.030.000</t>
  </si>
  <si>
    <t>EEE.21.02.001.030.002</t>
  </si>
  <si>
    <t>EEE.21.02.001.031.000</t>
  </si>
  <si>
    <t>EEE.21.02.001.036.000</t>
  </si>
  <si>
    <t>EEE.21.02.001.037.000</t>
  </si>
  <si>
    <t>EEE.21.02.001.042.000</t>
  </si>
  <si>
    <t>EEE.21.02.001.044.000</t>
  </si>
  <si>
    <t>EEE.21.02.001.045.000</t>
  </si>
  <si>
    <t>EEE.21.02.001.046.000</t>
  </si>
  <si>
    <t>EEE.21.02.001.047.000</t>
  </si>
  <si>
    <t>Asignación por Responsabilidad Directiva y Asignación de Responsabilidad Técnico Pedagógica</t>
  </si>
  <si>
    <t>EEE.21.02.001.047.001</t>
  </si>
  <si>
    <t>EEE.21.02.001.047.002</t>
  </si>
  <si>
    <t>Asignación por Responsabilidad Técnico Pedagógica</t>
  </si>
  <si>
    <t>EEE.21.02.001.048.000</t>
  </si>
  <si>
    <t>EEE.21.02.001.049.000</t>
  </si>
  <si>
    <t>Bonificación de Excelencia Académica</t>
  </si>
  <si>
    <t>EEE.21.02.001.999.000</t>
  </si>
  <si>
    <t>EEE.21.02.002.000.000</t>
  </si>
  <si>
    <t>EEE.21.02.002.001.000</t>
  </si>
  <si>
    <t>EEE.21.02.002.002.000</t>
  </si>
  <si>
    <t>EEE.21.02.003.000.000</t>
  </si>
  <si>
    <t>EEE.21.02.003.001.000</t>
  </si>
  <si>
    <t>EEE.21.02.003.001.001</t>
  </si>
  <si>
    <t>EEE.21.02.003.001.002</t>
  </si>
  <si>
    <t>EEE.21.02.003.002.000</t>
  </si>
  <si>
    <t>EEE.21.02.003.002.001</t>
  </si>
  <si>
    <t>EEE.21.02.003.002.002</t>
  </si>
  <si>
    <t>EEE.21.02.003.002.003</t>
  </si>
  <si>
    <t>EEE.21.02.003.003.000</t>
  </si>
  <si>
    <t>EEE.21.02.003.003.001</t>
  </si>
  <si>
    <t>EEE.21.02.003.003.002</t>
  </si>
  <si>
    <t>EEE.21.02.003.003.003</t>
  </si>
  <si>
    <t>EEE.21.02.003.003.004</t>
  </si>
  <si>
    <t>Asignación de Mérito, Art. 30 de la Ley Nº19.378, agrega Ley  Nº19.607</t>
  </si>
  <si>
    <t>EEE.21.02.004.000.000</t>
  </si>
  <si>
    <t>EEE.21.02.004.002.000</t>
  </si>
  <si>
    <t>EEE.21.02.004.003.000</t>
  </si>
  <si>
    <t>EEE.21.02.004.004.000</t>
  </si>
  <si>
    <t>EEE.21.02.004.005.000</t>
  </si>
  <si>
    <t>EEE.21.02.004.006.000</t>
  </si>
  <si>
    <t>EEE.21.02.004.007.000</t>
  </si>
  <si>
    <t>EEE.21.02.005.000.000</t>
  </si>
  <si>
    <t>EEE.21.02.005.001.000</t>
  </si>
  <si>
    <t>EEE.21.02.005.001.001</t>
  </si>
  <si>
    <t>EEE.21.02.005.001.002</t>
  </si>
  <si>
    <t>EEE.21.02.005.002.000</t>
  </si>
  <si>
    <t>EEE.21.02.005.003.000</t>
  </si>
  <si>
    <t>EEE.21.02.005.003.001</t>
  </si>
  <si>
    <t>EEE.21.02.005.004.000</t>
  </si>
  <si>
    <t>EEE.21.03.000.000.000</t>
  </si>
  <si>
    <t>OTRAS REMUNERACIONES</t>
  </si>
  <si>
    <t>EEE.21.03.001.000.000</t>
  </si>
  <si>
    <t>Honorarios a Suma Alzada - Personas Naturales</t>
  </si>
  <si>
    <t>EEE.21.03.002.000.000</t>
  </si>
  <si>
    <t>Honorarios Asimilados a Grados</t>
  </si>
  <si>
    <t>EEE.21.03.003.000.000</t>
  </si>
  <si>
    <t>Jornales</t>
  </si>
  <si>
    <t>EEE.21.03.004.000.000</t>
  </si>
  <si>
    <t>Remuneraciones Reguladas por el Código del Trabajo</t>
  </si>
  <si>
    <t>EEE.21.03.004.001.000</t>
  </si>
  <si>
    <t>Sueldos</t>
  </si>
  <si>
    <t>EEE.21.03.004.002.000</t>
  </si>
  <si>
    <t>EEE.21.03.004.003.000</t>
  </si>
  <si>
    <t>EEE.21.03.004.004.000</t>
  </si>
  <si>
    <t>EEE.21.03.005.000.000</t>
  </si>
  <si>
    <t>Suplencias y Reemplazos</t>
  </si>
  <si>
    <t>EEE.21.03.006.000.000</t>
  </si>
  <si>
    <t>Personal a Trato y/o Temporal</t>
  </si>
  <si>
    <t>EEE.21.03.007.000.000</t>
  </si>
  <si>
    <t>Alumnos en Práctica</t>
  </si>
  <si>
    <t>EEE.21.03.999.000.000</t>
  </si>
  <si>
    <t>Otras</t>
  </si>
  <si>
    <t>EEE.21.03.999.001.000</t>
  </si>
  <si>
    <t>Asignación Art. 1, Ley Nº19.464</t>
  </si>
  <si>
    <t>EEE.21.03.999.999.000</t>
  </si>
  <si>
    <t>EEE.21.04.000.000.000</t>
  </si>
  <si>
    <t>OTROS GASTOS EN PERSONAL</t>
  </si>
  <si>
    <t>EEE.21.04.001.000.000</t>
  </si>
  <si>
    <t>Asignación de Traslado</t>
  </si>
  <si>
    <t>EEE.21.04.001.001.000</t>
  </si>
  <si>
    <t>Asignación por Cambio de Residencia Art. 97, letra c), Ley Nº18.883</t>
  </si>
  <si>
    <t>EEE.21.04.003.000.000</t>
  </si>
  <si>
    <t>Dietas a Juntas, Consejos y Comisiones</t>
  </si>
  <si>
    <t>EEE.21.04.003.001.000</t>
  </si>
  <si>
    <t>Dietas de Concejales</t>
  </si>
  <si>
    <t>EEE.21.04.003.002.000</t>
  </si>
  <si>
    <t>Gastos por Comisiones y Representaciones del Municipio</t>
  </si>
  <si>
    <t>EEE.21.04.003.003.000</t>
  </si>
  <si>
    <t>Otros Gastos</t>
  </si>
  <si>
    <t>EEE.21.04.004.000.000</t>
  </si>
  <si>
    <t>Prestaciones de Servicios en Programas Comunitarios</t>
  </si>
  <si>
    <t>EEE.22.00.000.000.000</t>
  </si>
  <si>
    <t>CxP BIENES Y SERVICIOS DE CONSUMO</t>
  </si>
  <si>
    <t>EEE.22.01.000.000.000</t>
  </si>
  <si>
    <t>ALIMENTOS Y BEBIDAS</t>
  </si>
  <si>
    <t>EEE.22.01.001.000.000</t>
  </si>
  <si>
    <t xml:space="preserve">Para Personas </t>
  </si>
  <si>
    <t>EEE.22.01.002.000.000</t>
  </si>
  <si>
    <t>Para Animales</t>
  </si>
  <si>
    <t>EEE.22.02.000.000.000</t>
  </si>
  <si>
    <t>TEXTILES, VESTUARIO Y CALZADO</t>
  </si>
  <si>
    <t>EEE.22.02.001.000.000</t>
  </si>
  <si>
    <t>Textiles y Acabados Textiles</t>
  </si>
  <si>
    <t>EEE.22.02.002.000.000</t>
  </si>
  <si>
    <t>Vestuario, Accesorios y Prendas Diversas</t>
  </si>
  <si>
    <t>EEE.22.02.003.000.000</t>
  </si>
  <si>
    <t>Calzado</t>
  </si>
  <si>
    <t>EEE.22.03.000.000.000</t>
  </si>
  <si>
    <t>COMBUSTIBLES Y LUBRICANTES</t>
  </si>
  <si>
    <t>EEE.22.03.001.000.000</t>
  </si>
  <si>
    <t>Para Vehículos</t>
  </si>
  <si>
    <t>EEE.22.03.002.000.000</t>
  </si>
  <si>
    <t>Para Maquinar., Equipos de Prod., Tracción y Elevación</t>
  </si>
  <si>
    <t>EEE.22.03.003.000.000</t>
  </si>
  <si>
    <t>Para Calefacción</t>
  </si>
  <si>
    <t>EEE.22.03.999.000.000</t>
  </si>
  <si>
    <t>Para Otros</t>
  </si>
  <si>
    <t>EEE.22.04.000.000.000</t>
  </si>
  <si>
    <t>MATERIALES DE USO O CONSUMO</t>
  </si>
  <si>
    <t>EEE.22.04.001.000.000</t>
  </si>
  <si>
    <t>Materiales de Oficina</t>
  </si>
  <si>
    <t>EEE.22.04.002.000.000</t>
  </si>
  <si>
    <t>Textos y Otros Materiales de Enseñanza</t>
  </si>
  <si>
    <t>EEE.22.04.003.000.000</t>
  </si>
  <si>
    <t>Productos Químicos</t>
  </si>
  <si>
    <t>EEE.22.04.004.000.000</t>
  </si>
  <si>
    <t>Productos Farmacéuticos</t>
  </si>
  <si>
    <t>EEE.22.04.005.000.000</t>
  </si>
  <si>
    <t>Materiales y Utiles Quirúrgicos</t>
  </si>
  <si>
    <t>EEE.22.04.006.000.000</t>
  </si>
  <si>
    <t>Fertilizantes, Insecticidas, Fungicidas y Otros</t>
  </si>
  <si>
    <t>EEE.22.04.007.000.000</t>
  </si>
  <si>
    <t>Materiales y Utiles de Aseo</t>
  </si>
  <si>
    <t>EEE.22.04.008.000.000</t>
  </si>
  <si>
    <t>Menaje para Oficina, Casino y Otros</t>
  </si>
  <si>
    <t>EEE.22.04.009.000.000</t>
  </si>
  <si>
    <t>Insumos, Repuestos y Accesorios Computacionales</t>
  </si>
  <si>
    <t>EEE.22.04.010.000.000</t>
  </si>
  <si>
    <t xml:space="preserve">Materiales para Mantenim. y Reparaciones de Inmuebles </t>
  </si>
  <si>
    <t>EEE.22.04.011.000.000</t>
  </si>
  <si>
    <t>Repuestos y  Acces. para Manten. y Repar. de Vehículos</t>
  </si>
  <si>
    <t>EEE.22.04.012.000.000</t>
  </si>
  <si>
    <t>Otros Materiales, Repuestos y Utiles Diversos</t>
  </si>
  <si>
    <t>EEE.22.04.013.000.000</t>
  </si>
  <si>
    <t>Equipos Menores</t>
  </si>
  <si>
    <t>EEE.22.04.014.000.000</t>
  </si>
  <si>
    <t>Productos Elaborados de Cuero, Caucho y Plásticos</t>
  </si>
  <si>
    <t>EEE.22.04.015.000.000</t>
  </si>
  <si>
    <t>Productos Agropecuarios y Forestales</t>
  </si>
  <si>
    <t>EEE.22.04.016.000.000</t>
  </si>
  <si>
    <t>Materias Primas y Semielaboradas</t>
  </si>
  <si>
    <t>EEE.22.04.999.000.000</t>
  </si>
  <si>
    <t>Otros</t>
  </si>
  <si>
    <t>EEE.22.05.000.000.000</t>
  </si>
  <si>
    <t>SERVICIOS BASICOS</t>
  </si>
  <si>
    <t>EEE.22.05.001.000.000</t>
  </si>
  <si>
    <t>Electricidad</t>
  </si>
  <si>
    <t>EEE.22.05.002.000.000</t>
  </si>
  <si>
    <t>Agua</t>
  </si>
  <si>
    <t>EEE.22.05.003.000.000</t>
  </si>
  <si>
    <t>Gas</t>
  </si>
  <si>
    <t>EEE.22.05.004.000.000</t>
  </si>
  <si>
    <t>Correo</t>
  </si>
  <si>
    <t>EEE.22.05.005.000.000</t>
  </si>
  <si>
    <t>Telefonía Fija</t>
  </si>
  <si>
    <t>EEE.22.05.006.000.000</t>
  </si>
  <si>
    <t>Telefonía Celular</t>
  </si>
  <si>
    <t>EEE.22.05.007.000.000</t>
  </si>
  <si>
    <t>Acceso a Internet</t>
  </si>
  <si>
    <t>EEE.22.05.008.000.000</t>
  </si>
  <si>
    <t>Enlaces de Telecomunicaciones</t>
  </si>
  <si>
    <t>EEE.22.05.999.000.000</t>
  </si>
  <si>
    <t>EEE.22.06.000.000.000</t>
  </si>
  <si>
    <t>MANTENIMIENTO Y REPARACIONES</t>
  </si>
  <si>
    <t>EEE.22.06.001.000.000</t>
  </si>
  <si>
    <t>Mantenimiento y Reparación de Edificaciones</t>
  </si>
  <si>
    <t>EEE.22.06.002.000.000</t>
  </si>
  <si>
    <t>Mantenimiento y Reparación de Vehículos</t>
  </si>
  <si>
    <t>EEE.22.06.003.000.000</t>
  </si>
  <si>
    <t>Mantenimiento y Reparación Mobiliarios y Otros</t>
  </si>
  <si>
    <t>EEE.22.06.004.000.000</t>
  </si>
  <si>
    <t>Mantenimiento y Reparación de Máquinas y Equipos de Oficina</t>
  </si>
  <si>
    <t>EEE.22.06.005.000.000</t>
  </si>
  <si>
    <t>Mantenimiento y Reparación Maquinaria y Equipos de Producción</t>
  </si>
  <si>
    <t>EEE.22.06.006.000.000</t>
  </si>
  <si>
    <t>Mantenimiento y Reparación de Otras Maquinarias y Equipos</t>
  </si>
  <si>
    <t>EEE.22.06.007.000.000</t>
  </si>
  <si>
    <t>Mantenimiento y Reparación de Equipos Informáticos</t>
  </si>
  <si>
    <t>EEE.22.06.999.000.000</t>
  </si>
  <si>
    <t>EEE.22.07.000.000.000</t>
  </si>
  <si>
    <t>PUBLICIDAD Y DIFUSION</t>
  </si>
  <si>
    <t>EEE.22.07.001.000.000</t>
  </si>
  <si>
    <t>Servicios de Publicidad</t>
  </si>
  <si>
    <t>EEE.22.07.002.000.000</t>
  </si>
  <si>
    <t>Servicios de Impresión</t>
  </si>
  <si>
    <t>EEE.22.07.003.000.000</t>
  </si>
  <si>
    <t>Servicios de Encuadernación y Empaste</t>
  </si>
  <si>
    <t>EEE.22.07.999.000.000</t>
  </si>
  <si>
    <t>EEE.22.08.000.000.000</t>
  </si>
  <si>
    <t>SERVICIOS GENERALES</t>
  </si>
  <si>
    <t>EEE.22.08.001.000.000</t>
  </si>
  <si>
    <t>Servicios de Aseo</t>
  </si>
  <si>
    <t>EEE.22.08.002.000.000</t>
  </si>
  <si>
    <t>Servicios de Vigilancia</t>
  </si>
  <si>
    <t>EEE.22.08.003.000.000</t>
  </si>
  <si>
    <t>Servicios de Mantención de Jardines</t>
  </si>
  <si>
    <t>EEE.22.08.004.000.000</t>
  </si>
  <si>
    <t>Servicios de Mantención de Alumbrado Público</t>
  </si>
  <si>
    <t>EEE.22.08.005.000.000</t>
  </si>
  <si>
    <t>Servicios de Mantención de Semáforos</t>
  </si>
  <si>
    <t>EEE.22.08.006.000.000</t>
  </si>
  <si>
    <t>Servicios de Mantención de Señalizac. de Tránsito</t>
  </si>
  <si>
    <t>EEE.22.08.007.000.000</t>
  </si>
  <si>
    <t>Pasajes, Fletes y Bodegajes</t>
  </si>
  <si>
    <t>EEE.22.08.008.000.000</t>
  </si>
  <si>
    <t>Salas Cunas y/o Jardines Infantiles</t>
  </si>
  <si>
    <t>EEE.22.08.009.000.000</t>
  </si>
  <si>
    <t>Servicios de Pago y Cobranza</t>
  </si>
  <si>
    <t>EEE.22.08.010.000.000</t>
  </si>
  <si>
    <t>Servicios de Suscripción y Similares</t>
  </si>
  <si>
    <t>EEE.22.08.011.000.000</t>
  </si>
  <si>
    <t>Servicios de Producción y Desarrollo de Eventos</t>
  </si>
  <si>
    <t>EEE.22.08.999.000.000</t>
  </si>
  <si>
    <t>EEE.22.09.000.000.000</t>
  </si>
  <si>
    <t>ARRIENDOS</t>
  </si>
  <si>
    <t>EEE.22.09.001.000.000</t>
  </si>
  <si>
    <t>Arriendo de Terrenos</t>
  </si>
  <si>
    <t>EEE.22.09.002.000.000</t>
  </si>
  <si>
    <t>Arriendo de Edificios</t>
  </si>
  <si>
    <t>EEE.22.09.003.000.000</t>
  </si>
  <si>
    <t>Arriendo de Vehículos</t>
  </si>
  <si>
    <t>EEE.22.09.004.000.000</t>
  </si>
  <si>
    <t>Arriendo de Mobiliario y Otros</t>
  </si>
  <si>
    <t>EEE.22.09.005.000.000</t>
  </si>
  <si>
    <t>Arriendo de Máquinas y Equipos</t>
  </si>
  <si>
    <t>EEE.22.09.006.000.000</t>
  </si>
  <si>
    <t>Arriendo de Equipos Informáticos</t>
  </si>
  <si>
    <t>EEE.22.09.999.000.000</t>
  </si>
  <si>
    <t>EEE.22.10.000.000.000</t>
  </si>
  <si>
    <t>SERVICIOS FINANCIEROS Y DE SEGUROS</t>
  </si>
  <si>
    <t>EEE.22.10.001.000.000</t>
  </si>
  <si>
    <t>Gastos Financ. por Compra y Venta de Títulos y Valores</t>
  </si>
  <si>
    <t>EEE.22.10.002.000.000</t>
  </si>
  <si>
    <t>Primas y Gastos de Seguros</t>
  </si>
  <si>
    <t>EEE.22.10.003.000.000</t>
  </si>
  <si>
    <t>Servicios de Giros y Remesas</t>
  </si>
  <si>
    <t>EEE.22.10.004.000.000</t>
  </si>
  <si>
    <t>Gastos Bancarios</t>
  </si>
  <si>
    <t>EEE.22.10.999.000.000</t>
  </si>
  <si>
    <t>EEE.22.11.000.000.000</t>
  </si>
  <si>
    <t>SERVICIOS TECNICOS Y PROFESIONALES</t>
  </si>
  <si>
    <t>EEE.22.11.001.000.000</t>
  </si>
  <si>
    <t>Estudios e Investigaciones</t>
  </si>
  <si>
    <t>EEE.22.11.002.000.000</t>
  </si>
  <si>
    <t>Cursos de Capacitación</t>
  </si>
  <si>
    <t>EEE.22.11.003.000.000</t>
  </si>
  <si>
    <t>Servicios Informáticos</t>
  </si>
  <si>
    <t>EEE.22.11.999.000.000</t>
  </si>
  <si>
    <t>EEE.22.12.000.000.000</t>
  </si>
  <si>
    <t>OTROS GASTOS EN BIENES Y SERVICIOS DE CONSUMO</t>
  </si>
  <si>
    <t>EEE.22.12.002.000.000</t>
  </si>
  <si>
    <t>Gastos Menores</t>
  </si>
  <si>
    <t>EEE.22.12.003.000.000</t>
  </si>
  <si>
    <t>Gastos de Representación, Protocolo y Ceremonial</t>
  </si>
  <si>
    <t>EEE.22.12.004.000.000</t>
  </si>
  <si>
    <t>Intereses, Multas y Recargos</t>
  </si>
  <si>
    <t>EEE.22.12.005.000.000</t>
  </si>
  <si>
    <t>Derechos y Tasas</t>
  </si>
  <si>
    <t>EEE.22.12.006.000.000</t>
  </si>
  <si>
    <t>Contribuciones</t>
  </si>
  <si>
    <t>EEE.22.12.999.000.000</t>
  </si>
  <si>
    <t>EEE.23.00.000.000.000</t>
  </si>
  <si>
    <t>CxP PRESTACIONES DE SEGURIDAD SOCIAL</t>
  </si>
  <si>
    <t>EEE.23.01.000.000.000</t>
  </si>
  <si>
    <t>PRESTACIONES PREVISIONALES</t>
  </si>
  <si>
    <t>EEE.23.01.004.000.000</t>
  </si>
  <si>
    <t>Desahucios e Indemnizaciones</t>
  </si>
  <si>
    <t>EEE.23.03.000.000.000</t>
  </si>
  <si>
    <t>PRESTACIONES SOCIALES DEL EMPLEADOR</t>
  </si>
  <si>
    <t>EEE.23.03.001.000.000</t>
  </si>
  <si>
    <t>Indemnización de Cargo Fiscal</t>
  </si>
  <si>
    <t>EEE.23.03.004.000.000</t>
  </si>
  <si>
    <t>Otras Indemnizaciones</t>
  </si>
  <si>
    <t>EEE.24.00.000.000.000</t>
  </si>
  <si>
    <t>CxP TRANSFERENCIAS CORRIENTES</t>
  </si>
  <si>
    <t>EEE.24.01.000.000.000</t>
  </si>
  <si>
    <t>AL SECTOR PRIVADO</t>
  </si>
  <si>
    <t>EEE.24.01.001.000.000</t>
  </si>
  <si>
    <t>Fondos de Emergencia</t>
  </si>
  <si>
    <t>EEE.24.01.002.000.000</t>
  </si>
  <si>
    <t>Educación - Pers. Jurídicas Priv. Art. 13 D.F.L. Nº 1, 3063/80</t>
  </si>
  <si>
    <t>EEE.24.01.003.000.000</t>
  </si>
  <si>
    <t>Salud - Pers. Jurídicas Priv.  Art. 13 D.F.L. Nº 1, 3063/80</t>
  </si>
  <si>
    <t>EEE.24.01.004.000.000</t>
  </si>
  <si>
    <t>Organizaciones Comunitarias</t>
  </si>
  <si>
    <t>EEE.24.01.005.000.000</t>
  </si>
  <si>
    <t xml:space="preserve">Otras Personas Jurídicas Privadas </t>
  </si>
  <si>
    <t>EEE.24.01.006.000.000</t>
  </si>
  <si>
    <t>Voluntariado</t>
  </si>
  <si>
    <t>EEE.24.01.007.000.000</t>
  </si>
  <si>
    <t>Asistencia Social a Personas Naturales</t>
  </si>
  <si>
    <t>EEE.24.01.008.000.000</t>
  </si>
  <si>
    <t>Premios y Otros</t>
  </si>
  <si>
    <t>EEE.24.01.009.000.000</t>
  </si>
  <si>
    <t>Educación Prebásica - Personas Juridicas Privadas art 13, DFL Nº1 3.063/80</t>
  </si>
  <si>
    <t>EEE.24.01.999.000.000</t>
  </si>
  <si>
    <t>Otras Transferencias al Sector Privado</t>
  </si>
  <si>
    <t>EEE.24.03.000.000.000</t>
  </si>
  <si>
    <t>A OTRAS ENTIDADES PUBLICAS</t>
  </si>
  <si>
    <t>EEE.24.03.001.000.000</t>
  </si>
  <si>
    <t>A la  Junta Nacional de Auxilio Escolar y B ecas</t>
  </si>
  <si>
    <t>EEE.24.03.002.000.000</t>
  </si>
  <si>
    <t>A los Servicios de Salud</t>
  </si>
  <si>
    <t>EEE.24.03.002.001.000</t>
  </si>
  <si>
    <t>Multa Ley de Alcoholes</t>
  </si>
  <si>
    <t>EEE.24.03.080.000.000</t>
  </si>
  <si>
    <t>A las Asociaciones</t>
  </si>
  <si>
    <t>EEE.24.03.080.001.000</t>
  </si>
  <si>
    <t>A la Asociación Chilena de Municipalidades</t>
  </si>
  <si>
    <t>EEE.24.03.080.002.000</t>
  </si>
  <si>
    <t>A Otras Asociaciones</t>
  </si>
  <si>
    <t>EEE.24.03.090.000.000</t>
  </si>
  <si>
    <t>Al Fondo Común Municipal - Permisos de Circulación</t>
  </si>
  <si>
    <t>EEE.24.03.090.001.000</t>
  </si>
  <si>
    <t>Aporte Año Vigente</t>
  </si>
  <si>
    <t>EEE.24.03.090.002.000</t>
  </si>
  <si>
    <t>Aporte Otros Años</t>
  </si>
  <si>
    <t>EEE.24.03.090.003.000</t>
  </si>
  <si>
    <t>Intereses y Reajustes Pagados</t>
  </si>
  <si>
    <t>EEE.24.03.091.000.000</t>
  </si>
  <si>
    <t>Al Fondo Común Municipal - Patentes Municipales</t>
  </si>
  <si>
    <t>EEE.24.03.091.001.000</t>
  </si>
  <si>
    <t>EEE.24.03.091.002.000</t>
  </si>
  <si>
    <t>EEE.24.03.091.003.000</t>
  </si>
  <si>
    <t>EEE.24.03.092.000.000</t>
  </si>
  <si>
    <t>Al Fondo Común Municipal - Multas</t>
  </si>
  <si>
    <t>EEE.24.03.092.001.000</t>
  </si>
  <si>
    <t>Multas Art. 14, N°6,  Inc. 1°, ley N° 18.695 - Equipos de Registros</t>
  </si>
  <si>
    <t>EEE.24.03.092.002.000</t>
  </si>
  <si>
    <t>Multas Art. 14, N°6,  Inc. 2°, ley N° 18.695 – Multas TAG</t>
  </si>
  <si>
    <t>EEE.24.03.092.003.000</t>
  </si>
  <si>
    <t>Multas Art. 42, Decreto N° 900 de 1996 Ministerio de Obras Públicas</t>
  </si>
  <si>
    <t>EEE.24.03.099.000.000</t>
  </si>
  <si>
    <t>A Otras Entidades Públicas</t>
  </si>
  <si>
    <t>EEE.24.03.100.000.000</t>
  </si>
  <si>
    <t>A Otras Municipalidades</t>
  </si>
  <si>
    <t>EEE.24.03.101.000.000</t>
  </si>
  <si>
    <t>A Servicios Incorporados a su Gestión</t>
  </si>
  <si>
    <t>EEE.24.03.101.001.000</t>
  </si>
  <si>
    <t>A Educación</t>
  </si>
  <si>
    <t>EEE.24.03.101.002.000</t>
  </si>
  <si>
    <t>A Salud</t>
  </si>
  <si>
    <t>EEE.24.03.101.003.000</t>
  </si>
  <si>
    <t>A Cementerios</t>
  </si>
  <si>
    <t>EEE.24.07.000.000.000</t>
  </si>
  <si>
    <t>A ORGANISMOS INTERNACIONALES</t>
  </si>
  <si>
    <t>EEE.24.07.001.000.000</t>
  </si>
  <si>
    <t>A Mercociudades</t>
  </si>
  <si>
    <t>EEE.24.07.099.000.000</t>
  </si>
  <si>
    <t xml:space="preserve">A Otros Organismos Internacionales </t>
  </si>
  <si>
    <t>EEE.25.00.000.000.000</t>
  </si>
  <si>
    <t>C X P INTEGROS AL FISCO</t>
  </si>
  <si>
    <t>EEE.25.01.000.000.000</t>
  </si>
  <si>
    <t>IMPUESTOS</t>
  </si>
  <si>
    <t>EEE.25.99.000.000.000</t>
  </si>
  <si>
    <t>Otros Integros al Fisco</t>
  </si>
  <si>
    <t>EEE.26.00.000.000.000</t>
  </si>
  <si>
    <t>CxP OTROS GASTOS CORRIENTES</t>
  </si>
  <si>
    <t>EEE.26.01.000.000.000</t>
  </si>
  <si>
    <t>DEVOLUCIONES</t>
  </si>
  <si>
    <t>EEE.26.02.000.000.000</t>
  </si>
  <si>
    <t>COMPENSACIÓN POR DAÑOS A TERCERO Y/O A LA PROPIEDAD</t>
  </si>
  <si>
    <t>EEE.26.04.000.000.000</t>
  </si>
  <si>
    <t>APLICACIÓN FONDOS DE TERCEROS</t>
  </si>
  <si>
    <t>EEE.26.04.001.000.000</t>
  </si>
  <si>
    <t>Arancel al Registro de Multas de Tránsito No Pagadas</t>
  </si>
  <si>
    <t>EEE.26.04.003.000.000</t>
  </si>
  <si>
    <t>Aplicación Cobros Judiciales a favor de Empresas Concesionarias</t>
  </si>
  <si>
    <t>EEE.26.04.999.000.000</t>
  </si>
  <si>
    <t>Aplicación Otros Fondos de Terceros</t>
  </si>
  <si>
    <t>EEE.29.00.000.000.000</t>
  </si>
  <si>
    <t>CxP ADQUISIC. DE ACTIVOS NO FINANCIEROS</t>
  </si>
  <si>
    <t>EEE.29.01.000.000.000</t>
  </si>
  <si>
    <t>TERRENOS</t>
  </si>
  <si>
    <t>EEE.29.02.000.000.000</t>
  </si>
  <si>
    <t>EDIFICIOS</t>
  </si>
  <si>
    <t>EEE.29.03.000.000.000</t>
  </si>
  <si>
    <t>VEHICULOS</t>
  </si>
  <si>
    <t>EEE.29.04.000.000.000</t>
  </si>
  <si>
    <t>MOBILIARIO Y OTROS</t>
  </si>
  <si>
    <t>EEE.29.05.000.000.000</t>
  </si>
  <si>
    <t>MAQUINAS Y EQUIPOS</t>
  </si>
  <si>
    <t>EEE.29.05.001.000.000</t>
  </si>
  <si>
    <t>Máquinas y Equipos de Oficina</t>
  </si>
  <si>
    <t>EEE.29.05.002.000.000</t>
  </si>
  <si>
    <t>Maquinarias y Equipos para la Producción</t>
  </si>
  <si>
    <t>EEE.29.05.999.000.000</t>
  </si>
  <si>
    <t>EEE.29.06.000.000.000</t>
  </si>
  <si>
    <t>EQUIPOS INFORMATICOS</t>
  </si>
  <si>
    <t>EEE.29.06.001.000.000</t>
  </si>
  <si>
    <t>Equipos Computacionales y Periféricos</t>
  </si>
  <si>
    <t>EEE.29.06.002.000.000</t>
  </si>
  <si>
    <t>Equipos de Comunicaciones para Redes Informáticas</t>
  </si>
  <si>
    <t>EEE.29.07.000.000.000</t>
  </si>
  <si>
    <t>PROGRAMAS INFORMATICOS</t>
  </si>
  <si>
    <t>EEE.29.07.001.000.000</t>
  </si>
  <si>
    <t>Programas Computacionales</t>
  </si>
  <si>
    <t>EEE.29.07.002.000.000</t>
  </si>
  <si>
    <t>Sistemas de Información</t>
  </si>
  <si>
    <t>EEE.29.99.000.000.000</t>
  </si>
  <si>
    <t>OTROS ACTIVOS NO FINANCIEROS</t>
  </si>
  <si>
    <t>EEE.30.00.000.000.000</t>
  </si>
  <si>
    <t>CxP ADQUISIC. DE ACTIVOS FINANCIEROS</t>
  </si>
  <si>
    <t>EEE.30.01.000.000.000</t>
  </si>
  <si>
    <t>COMPRA DE TITULOS Y VALORES</t>
  </si>
  <si>
    <t>EEE.30.01.001.000.000</t>
  </si>
  <si>
    <t>Depósitos a Plazo</t>
  </si>
  <si>
    <t>EEE.30.01.003.000.000</t>
  </si>
  <si>
    <t>Cuotas de Fondos Mutuos</t>
  </si>
  <si>
    <t>EEE.30.01.004.000.000</t>
  </si>
  <si>
    <t>Bonos o Pagares</t>
  </si>
  <si>
    <t>EEE.30.01.999.000.000</t>
  </si>
  <si>
    <t>EEE.30.02.000.000.000</t>
  </si>
  <si>
    <t>COMPRA DE ACCIONES Y PARTIC. DE CAPITAL</t>
  </si>
  <si>
    <t>EEE.30.99.000.000.000</t>
  </si>
  <si>
    <t>OTROS ACTIVOS FINANCIEROS</t>
  </si>
  <si>
    <t>EEE.31.00.000.000.000</t>
  </si>
  <si>
    <t>C X P INICIATIVAS DE INVERSION</t>
  </si>
  <si>
    <t>EEE.31.01.000.000.000</t>
  </si>
  <si>
    <t>ESTUDIOS BASICOS</t>
  </si>
  <si>
    <t>EEE.31.01.001.000.000</t>
  </si>
  <si>
    <t>Gastos Administrativos</t>
  </si>
  <si>
    <t>EEE.31.01.002.000.000</t>
  </si>
  <si>
    <t>Consultorías</t>
  </si>
  <si>
    <t>EEE.31.02.000.000.000</t>
  </si>
  <si>
    <t>PROYECTOS</t>
  </si>
  <si>
    <t>EEE.31.02.001.000.000</t>
  </si>
  <si>
    <t>EEE.31.02.002.000.000</t>
  </si>
  <si>
    <t>EEE.31.02.003.000.000</t>
  </si>
  <si>
    <t>Terrenos</t>
  </si>
  <si>
    <t>EEE.31.02.004.000.000</t>
  </si>
  <si>
    <t>Obras Civiles</t>
  </si>
  <si>
    <t>EEE.31.02.005.000.000</t>
  </si>
  <si>
    <t>Equipamiento</t>
  </si>
  <si>
    <t>EEE.31.02.006.000.000</t>
  </si>
  <si>
    <t>Equipos</t>
  </si>
  <si>
    <t>EEE.31.02.007.000.000</t>
  </si>
  <si>
    <t>Vehículos</t>
  </si>
  <si>
    <t>EEE.31.02.999.000.000</t>
  </si>
  <si>
    <t>EEE.32.00.000.000.000</t>
  </si>
  <si>
    <t>CxP PRESTAMOS</t>
  </si>
  <si>
    <t>EEE.32.06.000.000.000</t>
  </si>
  <si>
    <t>POR ANTICIPOS A CONTRATISTAS</t>
  </si>
  <si>
    <t>EEE.32.09.000.000.000</t>
  </si>
  <si>
    <t>POR VENTAS A PLAZO</t>
  </si>
  <si>
    <t>EEE.33.00.000.000.000</t>
  </si>
  <si>
    <t>CxP TRANSFERENCIAS DE CAPITAL</t>
  </si>
  <si>
    <t>EEE.33.01.000.000.000</t>
  </si>
  <si>
    <t>EEE.33.03.000.000.000</t>
  </si>
  <si>
    <t>EEE.33.03.001.000.000</t>
  </si>
  <si>
    <t>A los Servicios Regionales de Vivienda y Urbanización</t>
  </si>
  <si>
    <t>EEE.33.03.001.001.000</t>
  </si>
  <si>
    <t>Programa Pavimentos Participativos</t>
  </si>
  <si>
    <t>EEE.33.03.001.002.000</t>
  </si>
  <si>
    <t>Programa Mejoramiento Condominios Sociales</t>
  </si>
  <si>
    <t>EEE.33.03.001.003.000</t>
  </si>
  <si>
    <t>Programa Rehabilitación de Espacios Públicos</t>
  </si>
  <si>
    <t>EEE.33.03.001.004.000</t>
  </si>
  <si>
    <t>Programas Urbanos</t>
  </si>
  <si>
    <t>EEE.33.03.099.000.000</t>
  </si>
  <si>
    <t>EEE.34.00.000.000.000</t>
  </si>
  <si>
    <t>CxP SERVICIO DE LA DEUDA</t>
  </si>
  <si>
    <t>EEE.34.01.000.000.000</t>
  </si>
  <si>
    <t>AMORTIZACION DEUDA INTERNA</t>
  </si>
  <si>
    <t>EEE.34.01.002.000.000</t>
  </si>
  <si>
    <t>Empréstitos</t>
  </si>
  <si>
    <t>EEE.34.01.003.000.000</t>
  </si>
  <si>
    <t>Créditos de Proveedores</t>
  </si>
  <si>
    <t>EEE.34.03.000.000.000</t>
  </si>
  <si>
    <t>INTERESES DEUDA INTERNA</t>
  </si>
  <si>
    <t>EEE.34.03.002.000.000</t>
  </si>
  <si>
    <t>EEE.34.03.003.000.000</t>
  </si>
  <si>
    <t>EEE.34.05.000.000.000</t>
  </si>
  <si>
    <t>OTROS GASTOS FINANC. DEUDA INTERNA</t>
  </si>
  <si>
    <t>EEE.34.05.002.000.000</t>
  </si>
  <si>
    <t>EEE.34.05.003.000.000</t>
  </si>
  <si>
    <t>EEE.34.07.000.000.000</t>
  </si>
  <si>
    <t>DEUDA FLOTANTE</t>
  </si>
  <si>
    <t>EEE.35.00.000.000.000</t>
  </si>
  <si>
    <t>SALDO FINAL DE CAJA</t>
  </si>
  <si>
    <t>Verificación TOTAL GASTOS DE EDUCACIÓN:</t>
  </si>
  <si>
    <t>Aplicación inciso 5° del Artículo 1° Ley N° 21.526</t>
  </si>
  <si>
    <t>EEE.21.01.001.998.000</t>
  </si>
  <si>
    <t>EEE.21.02.001.998.000</t>
  </si>
  <si>
    <t>SE AGREGA CUENTA SEGÚN OFICIO CONTRALORÍA Nº E308931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</si>
</sst>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sz val="10"/>
      <name val="Comic Sans MS"/>
      <family val="4"/>
    </font>
    <font>
      <b/>
      <sz val="11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0"/>
      <name val="Calibri"/>
      <family val="2"/>
      <scheme val="minor"/>
    </font>
    <font>
      <b/>
      <sz val="10"/>
      <color rgb="FF00B050"/>
      <name val="Comic Sans MS"/>
      <family val="4"/>
    </font>
    <font>
      <sz val="10"/>
      <name val="Calibri"/>
      <family val="2"/>
      <scheme val="minor"/>
    </font>
    <font>
      <sz val="10"/>
      <color theme="1"/>
      <name val="Comic Sans MS"/>
      <family val="4"/>
    </font>
    <font>
      <sz val="10"/>
      <color theme="4"/>
      <name val="Comic Sans MS"/>
      <family val="4"/>
    </font>
    <font>
      <b/>
      <sz val="10"/>
      <color rgb="FF0070C0"/>
      <name val="Comic Sans MS"/>
      <family val="4"/>
    </font>
    <font>
      <sz val="10"/>
      <color theme="1"/>
      <name val="Comic Sans MS"/>
    </font>
    <font>
      <b/>
      <sz val="10"/>
      <color theme="1"/>
      <name val="Comic Sans MS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7" borderId="2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wrapText="1"/>
    </xf>
    <xf numFmtId="3" fontId="1" fillId="3" borderId="1" xfId="0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wrapText="1"/>
    </xf>
    <xf numFmtId="3" fontId="1" fillId="4" borderId="1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1" fillId="5" borderId="1" xfId="0" applyFont="1" applyFill="1" applyBorder="1" applyProtection="1"/>
    <xf numFmtId="0" fontId="1" fillId="5" borderId="1" xfId="0" applyFont="1" applyFill="1" applyBorder="1" applyAlignment="1" applyProtection="1">
      <alignment wrapText="1"/>
    </xf>
    <xf numFmtId="3" fontId="1" fillId="5" borderId="1" xfId="0" applyNumberFormat="1" applyFont="1" applyFill="1" applyBorder="1" applyProtection="1"/>
    <xf numFmtId="0" fontId="2" fillId="6" borderId="1" xfId="0" applyFont="1" applyFill="1" applyBorder="1" applyProtection="1"/>
    <xf numFmtId="0" fontId="2" fillId="6" borderId="1" xfId="0" applyFont="1" applyFill="1" applyBorder="1" applyAlignment="1" applyProtection="1">
      <alignment wrapText="1"/>
    </xf>
    <xf numFmtId="3" fontId="2" fillId="0" borderId="1" xfId="0" applyNumberFormat="1" applyFont="1" applyFill="1" applyBorder="1" applyProtection="1">
      <protection locked="0"/>
    </xf>
    <xf numFmtId="3" fontId="2" fillId="6" borderId="1" xfId="0" applyNumberFormat="1" applyFont="1" applyFill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3" fontId="2" fillId="0" borderId="1" xfId="0" applyNumberFormat="1" applyFont="1" applyBorder="1" applyProtection="1">
      <protection locked="0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7" fillId="0" borderId="0" xfId="0" applyFont="1" applyFill="1" applyProtection="1">
      <protection locked="0"/>
    </xf>
    <xf numFmtId="0" fontId="8" fillId="6" borderId="1" xfId="0" applyFont="1" applyFill="1" applyBorder="1" applyProtection="1"/>
    <xf numFmtId="0" fontId="8" fillId="6" borderId="1" xfId="0" applyFont="1" applyFill="1" applyBorder="1" applyAlignment="1" applyProtection="1">
      <alignment wrapText="1"/>
    </xf>
    <xf numFmtId="0" fontId="8" fillId="0" borderId="1" xfId="0" applyFont="1" applyBorder="1" applyProtection="1"/>
    <xf numFmtId="0" fontId="8" fillId="8" borderId="1" xfId="0" applyFont="1" applyFill="1" applyBorder="1" applyProtection="1"/>
    <xf numFmtId="3" fontId="1" fillId="0" borderId="1" xfId="0" applyNumberFormat="1" applyFont="1" applyFill="1" applyBorder="1" applyProtection="1">
      <protection locked="0"/>
    </xf>
    <xf numFmtId="3" fontId="9" fillId="0" borderId="1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left" wrapText="1"/>
    </xf>
    <xf numFmtId="0" fontId="1" fillId="9" borderId="1" xfId="0" applyFont="1" applyFill="1" applyBorder="1" applyProtection="1"/>
    <xf numFmtId="0" fontId="1" fillId="9" borderId="1" xfId="0" applyFont="1" applyFill="1" applyBorder="1" applyAlignment="1" applyProtection="1">
      <alignment wrapText="1"/>
    </xf>
    <xf numFmtId="0" fontId="3" fillId="0" borderId="1" xfId="0" applyFont="1" applyBorder="1" applyProtection="1"/>
    <xf numFmtId="3" fontId="0" fillId="0" borderId="1" xfId="0" applyNumberFormat="1" applyBorder="1" applyProtection="1"/>
    <xf numFmtId="0" fontId="8" fillId="10" borderId="1" xfId="0" applyFont="1" applyFill="1" applyBorder="1" applyProtection="1"/>
    <xf numFmtId="0" fontId="10" fillId="0" borderId="0" xfId="0" applyFont="1" applyFill="1" applyProtection="1"/>
    <xf numFmtId="3" fontId="11" fillId="0" borderId="3" xfId="0" applyNumberFormat="1" applyFont="1" applyBorder="1" applyAlignment="1" applyProtection="1">
      <protection locked="0"/>
    </xf>
    <xf numFmtId="3" fontId="12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tabSelected="1" topLeftCell="B409" workbookViewId="0">
      <selection activeCell="E444" sqref="E444"/>
    </sheetView>
  </sheetViews>
  <sheetFormatPr baseColWidth="10" defaultRowHeight="16.5" x14ac:dyDescent="0.35"/>
  <cols>
    <col min="1" max="1" width="29.42578125" style="5" customWidth="1"/>
    <col min="2" max="2" width="49.42578125" style="5" customWidth="1"/>
    <col min="3" max="3" width="17.140625" style="5" customWidth="1"/>
    <col min="4" max="4" width="18.42578125" style="5" customWidth="1"/>
    <col min="5" max="5" width="16.85546875" style="5" customWidth="1"/>
    <col min="6" max="6" width="15.42578125" style="5" customWidth="1"/>
    <col min="7" max="7" width="11.42578125" style="3"/>
    <col min="8" max="14" width="11.42578125" style="4"/>
    <col min="15" max="16384" width="11.42578125" style="5"/>
  </cols>
  <sheetData>
    <row r="1" spans="1:14" ht="18" x14ac:dyDescent="0.35">
      <c r="A1" s="1"/>
      <c r="B1" s="1"/>
      <c r="C1" s="2" t="s">
        <v>0</v>
      </c>
      <c r="D1" s="1"/>
      <c r="E1" s="1"/>
      <c r="F1" s="1"/>
    </row>
    <row r="2" spans="1:14" s="12" customFormat="1" ht="114.75" customHeight="1" x14ac:dyDescent="0.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10"/>
      <c r="I2" s="10"/>
      <c r="J2" s="11"/>
      <c r="K2" s="11"/>
      <c r="L2" s="11"/>
      <c r="M2" s="11"/>
      <c r="N2" s="11"/>
    </row>
    <row r="3" spans="1:14" s="19" customFormat="1" ht="14.25" customHeight="1" x14ac:dyDescent="0.35">
      <c r="A3" s="13" t="s">
        <v>7</v>
      </c>
      <c r="B3" s="14" t="s">
        <v>8</v>
      </c>
      <c r="C3" s="15">
        <f>SUM(C4+C112+C207+C222)</f>
        <v>5725875</v>
      </c>
      <c r="D3" s="15">
        <f>SUM(D4+D112+D207+D222)</f>
        <v>5460775</v>
      </c>
      <c r="E3" s="15">
        <f>SUM(E4+E112+E207+E222)</f>
        <v>1668151</v>
      </c>
      <c r="F3" s="15">
        <f>SUM(F4+F112+F207+F222)</f>
        <v>0</v>
      </c>
      <c r="G3" s="16" t="s">
        <v>9</v>
      </c>
      <c r="H3" s="17"/>
      <c r="I3" s="17"/>
      <c r="J3" s="18"/>
      <c r="K3" s="18"/>
      <c r="L3" s="18"/>
      <c r="M3" s="4"/>
      <c r="N3" s="4"/>
    </row>
    <row r="4" spans="1:14" s="19" customFormat="1" ht="14.25" customHeight="1" x14ac:dyDescent="0.35">
      <c r="A4" s="20" t="s">
        <v>10</v>
      </c>
      <c r="B4" s="21" t="s">
        <v>11</v>
      </c>
      <c r="C4" s="22">
        <f>SUM(C5+C80+C83+C97+C104)</f>
        <v>3208286</v>
      </c>
      <c r="D4" s="22">
        <f>SUM(D5+D80+D83+D97+D104)</f>
        <v>3020026</v>
      </c>
      <c r="E4" s="22">
        <f>SUM(E5+E80+E83+E97+E104)</f>
        <v>1340708</v>
      </c>
      <c r="F4" s="22">
        <f>SUM(F5+F80+F83+F97+F104)</f>
        <v>0</v>
      </c>
      <c r="G4" s="23"/>
      <c r="H4" s="24"/>
      <c r="I4" s="24"/>
      <c r="J4" s="4"/>
      <c r="K4" s="4"/>
      <c r="L4" s="4"/>
      <c r="M4" s="4"/>
      <c r="N4" s="4"/>
    </row>
    <row r="5" spans="1:14" s="19" customFormat="1" ht="14.25" customHeight="1" x14ac:dyDescent="0.35">
      <c r="A5" s="25" t="s">
        <v>12</v>
      </c>
      <c r="B5" s="26" t="s">
        <v>13</v>
      </c>
      <c r="C5" s="27">
        <f>SUM(C6+C7+C10+C12+C17+C21+C24+C32+C34+C36+C45+C48+C53+C56+C57+C58+C62+C64+C65+C66+C67+C68+C79+C52+C70+C71+C72+C73+C76+C77+C78)</f>
        <v>2871784</v>
      </c>
      <c r="D5" s="27">
        <f>SUM(D6+D7+D10+D12+D17+D21+D24+D32+D34+D36+D45+D48+D53+D56+D57+D58+D62+D64+D65+D66+D67+D68+D79+D52+D70+D71+D72+D73+D76+D77+D78)</f>
        <v>2683524</v>
      </c>
      <c r="E5" s="27">
        <f>SUM(E6+E7+E10+E12+E17+E21+E24+E32+E34+E36+E45+E48+E53+E56+E57+E58+E62+E64+E65+E66+E67+E68+E79+E52+E70+E71+E72+E73+E76+E77+E78)</f>
        <v>1051999</v>
      </c>
      <c r="F5" s="27">
        <f>SUM(F6+F7+F10+F12+F17+F21+F24+F32+F34+F36+F45+F48+F53+F56+F57+F58+F62+F64+F65+F66+F67+F68+F79+F52+F70+F71+F72+F73+F76+F77+F78)</f>
        <v>0</v>
      </c>
      <c r="G5" s="23"/>
      <c r="H5" s="24"/>
      <c r="I5" s="24"/>
      <c r="J5" s="4"/>
      <c r="K5" s="4"/>
      <c r="L5" s="4"/>
      <c r="M5" s="4"/>
      <c r="N5" s="4"/>
    </row>
    <row r="6" spans="1:14" s="19" customFormat="1" ht="14.25" customHeight="1" x14ac:dyDescent="0.35">
      <c r="A6" s="28" t="s">
        <v>14</v>
      </c>
      <c r="B6" s="29" t="s">
        <v>15</v>
      </c>
      <c r="C6" s="51">
        <v>1520000</v>
      </c>
      <c r="D6" s="51">
        <v>1434740</v>
      </c>
      <c r="E6" s="30">
        <v>644990</v>
      </c>
      <c r="F6" s="30"/>
      <c r="G6" s="23"/>
      <c r="H6" s="24"/>
      <c r="I6" s="24"/>
      <c r="J6" s="4"/>
      <c r="K6" s="4"/>
      <c r="L6" s="4"/>
      <c r="M6" s="4"/>
      <c r="N6" s="4"/>
    </row>
    <row r="7" spans="1:14" s="19" customFormat="1" ht="14.25" customHeight="1" x14ac:dyDescent="0.35">
      <c r="A7" s="28" t="s">
        <v>16</v>
      </c>
      <c r="B7" s="29" t="s">
        <v>17</v>
      </c>
      <c r="C7" s="31">
        <f>C8+C9</f>
        <v>0</v>
      </c>
      <c r="D7" s="31">
        <f>D8+D9</f>
        <v>0</v>
      </c>
      <c r="E7" s="31">
        <f>E8+E9</f>
        <v>0</v>
      </c>
      <c r="F7" s="31">
        <f>F8+F9</f>
        <v>0</v>
      </c>
      <c r="G7" s="23"/>
      <c r="H7" s="24"/>
      <c r="I7" s="24"/>
      <c r="J7" s="4"/>
      <c r="K7" s="4"/>
      <c r="L7" s="4"/>
      <c r="M7" s="4"/>
      <c r="N7" s="4"/>
    </row>
    <row r="8" spans="1:14" s="19" customFormat="1" ht="14.25" customHeight="1" x14ac:dyDescent="0.35">
      <c r="A8" s="32" t="s">
        <v>18</v>
      </c>
      <c r="B8" s="33" t="s">
        <v>19</v>
      </c>
      <c r="C8" s="34"/>
      <c r="D8" s="34"/>
      <c r="E8" s="34"/>
      <c r="F8" s="34"/>
      <c r="G8" s="23"/>
      <c r="H8" s="24"/>
      <c r="I8" s="24"/>
      <c r="J8" s="4"/>
      <c r="K8" s="4"/>
      <c r="L8" s="4"/>
      <c r="M8" s="4"/>
      <c r="N8" s="4"/>
    </row>
    <row r="9" spans="1:14" s="19" customFormat="1" ht="14.25" customHeight="1" x14ac:dyDescent="0.35">
      <c r="A9" s="32" t="s">
        <v>20</v>
      </c>
      <c r="B9" s="33" t="s">
        <v>21</v>
      </c>
      <c r="C9" s="34"/>
      <c r="D9" s="34"/>
      <c r="E9" s="34"/>
      <c r="F9" s="34"/>
      <c r="G9" s="23"/>
      <c r="H9" s="24"/>
      <c r="I9" s="24"/>
      <c r="J9" s="4"/>
      <c r="K9" s="4"/>
      <c r="L9" s="4"/>
      <c r="M9" s="4"/>
      <c r="N9" s="4"/>
    </row>
    <row r="10" spans="1:14" s="19" customFormat="1" ht="14.25" customHeight="1" x14ac:dyDescent="0.35">
      <c r="A10" s="28" t="s">
        <v>22</v>
      </c>
      <c r="B10" s="29" t="s">
        <v>23</v>
      </c>
      <c r="C10" s="31">
        <f>SUM(C11)</f>
        <v>0</v>
      </c>
      <c r="D10" s="31">
        <f>SUM(D11)</f>
        <v>0</v>
      </c>
      <c r="E10" s="31">
        <f>SUM(E11)</f>
        <v>0</v>
      </c>
      <c r="F10" s="31">
        <f>SUM(F11)</f>
        <v>0</v>
      </c>
      <c r="G10" s="23"/>
      <c r="H10" s="24"/>
      <c r="I10" s="24"/>
      <c r="J10" s="4"/>
      <c r="K10" s="4"/>
      <c r="L10" s="4"/>
      <c r="M10" s="4"/>
      <c r="N10" s="4"/>
    </row>
    <row r="11" spans="1:14" s="37" customFormat="1" ht="14.25" customHeight="1" x14ac:dyDescent="0.35">
      <c r="A11" s="35" t="s">
        <v>24</v>
      </c>
      <c r="B11" s="36" t="s">
        <v>25</v>
      </c>
      <c r="C11" s="34"/>
      <c r="D11" s="34"/>
      <c r="E11" s="34"/>
      <c r="F11" s="34"/>
      <c r="G11" s="23"/>
      <c r="H11" s="24"/>
      <c r="I11" s="24"/>
      <c r="J11" s="4"/>
      <c r="K11" s="4"/>
      <c r="L11" s="4"/>
      <c r="M11" s="4"/>
      <c r="N11" s="4"/>
    </row>
    <row r="12" spans="1:14" s="19" customFormat="1" ht="14.25" customHeight="1" x14ac:dyDescent="0.35">
      <c r="A12" s="28" t="s">
        <v>26</v>
      </c>
      <c r="B12" s="29" t="s">
        <v>27</v>
      </c>
      <c r="C12" s="31">
        <f>SUM(C13+C14+C15+C16)</f>
        <v>8226</v>
      </c>
      <c r="D12" s="31">
        <f>SUM(D13+D14+D15+D16)</f>
        <v>5226</v>
      </c>
      <c r="E12" s="31">
        <f>SUM(E13+E14+E15+E16)</f>
        <v>5499</v>
      </c>
      <c r="F12" s="31">
        <f>SUM(F13+F14+F15+F16)</f>
        <v>0</v>
      </c>
      <c r="G12" s="23"/>
      <c r="H12" s="24"/>
      <c r="I12" s="24"/>
      <c r="J12" s="4"/>
      <c r="K12" s="4"/>
      <c r="L12" s="4"/>
      <c r="M12" s="4"/>
      <c r="N12" s="4"/>
    </row>
    <row r="13" spans="1:14" s="19" customFormat="1" ht="14.25" customHeight="1" x14ac:dyDescent="0.35">
      <c r="A13" s="32" t="s">
        <v>28</v>
      </c>
      <c r="B13" s="33" t="s">
        <v>29</v>
      </c>
      <c r="C13" s="51">
        <v>8226</v>
      </c>
      <c r="D13" s="51">
        <v>5226</v>
      </c>
      <c r="E13" s="34">
        <v>5499</v>
      </c>
      <c r="F13" s="34"/>
      <c r="G13" s="23"/>
      <c r="H13" s="24"/>
      <c r="I13" s="24"/>
      <c r="J13" s="4"/>
      <c r="K13" s="4"/>
      <c r="L13" s="4"/>
      <c r="M13" s="4"/>
      <c r="N13" s="4"/>
    </row>
    <row r="14" spans="1:14" s="19" customFormat="1" ht="14.25" customHeight="1" x14ac:dyDescent="0.35">
      <c r="A14" s="32" t="s">
        <v>30</v>
      </c>
      <c r="B14" s="33" t="s">
        <v>31</v>
      </c>
      <c r="C14" s="34"/>
      <c r="D14" s="34"/>
      <c r="E14" s="34"/>
      <c r="F14" s="34"/>
      <c r="G14" s="23"/>
      <c r="H14" s="24"/>
      <c r="I14" s="24"/>
      <c r="J14" s="4"/>
      <c r="K14" s="4"/>
      <c r="L14" s="4"/>
      <c r="M14" s="4"/>
      <c r="N14" s="4"/>
    </row>
    <row r="15" spans="1:14" s="19" customFormat="1" ht="14.25" customHeight="1" x14ac:dyDescent="0.35">
      <c r="A15" s="32" t="s">
        <v>32</v>
      </c>
      <c r="B15" s="33" t="s">
        <v>33</v>
      </c>
      <c r="C15" s="34"/>
      <c r="D15" s="34"/>
      <c r="E15" s="34"/>
      <c r="F15" s="34"/>
      <c r="G15" s="23"/>
      <c r="H15" s="24"/>
      <c r="I15" s="24"/>
      <c r="J15" s="4"/>
      <c r="K15" s="4"/>
      <c r="L15" s="4"/>
      <c r="M15" s="4"/>
      <c r="N15" s="4"/>
    </row>
    <row r="16" spans="1:14" s="19" customFormat="1" ht="14.25" customHeight="1" x14ac:dyDescent="0.35">
      <c r="A16" s="32" t="s">
        <v>34</v>
      </c>
      <c r="B16" s="33" t="s">
        <v>35</v>
      </c>
      <c r="C16" s="34"/>
      <c r="D16" s="34"/>
      <c r="E16" s="34"/>
      <c r="F16" s="34"/>
      <c r="G16" s="23"/>
      <c r="H16" s="24"/>
      <c r="I16" s="24"/>
      <c r="J16" s="4"/>
      <c r="K16" s="4"/>
      <c r="L16" s="4"/>
      <c r="M16" s="4"/>
      <c r="N16" s="4"/>
    </row>
    <row r="17" spans="1:14" s="19" customFormat="1" ht="14.25" customHeight="1" x14ac:dyDescent="0.35">
      <c r="A17" s="28" t="s">
        <v>36</v>
      </c>
      <c r="B17" s="29" t="s">
        <v>37</v>
      </c>
      <c r="C17" s="31">
        <f>SUM(C18+C19+C20)</f>
        <v>0</v>
      </c>
      <c r="D17" s="31">
        <f>SUM(D18+D19+D20)</f>
        <v>0</v>
      </c>
      <c r="E17" s="31">
        <f>SUM(E18+E19+E20)</f>
        <v>0</v>
      </c>
      <c r="F17" s="31">
        <f>SUM(F18+F19+F20)</f>
        <v>0</v>
      </c>
      <c r="G17" s="23"/>
      <c r="H17" s="24"/>
      <c r="I17" s="24"/>
      <c r="J17" s="4"/>
      <c r="K17" s="4"/>
      <c r="L17" s="4"/>
      <c r="M17" s="4"/>
      <c r="N17" s="4"/>
    </row>
    <row r="18" spans="1:14" s="19" customFormat="1" ht="14.25" customHeight="1" x14ac:dyDescent="0.35">
      <c r="A18" s="32" t="s">
        <v>38</v>
      </c>
      <c r="B18" s="33" t="s">
        <v>39</v>
      </c>
      <c r="C18" s="34"/>
      <c r="D18" s="34"/>
      <c r="E18" s="34"/>
      <c r="F18" s="34"/>
      <c r="G18" s="23"/>
      <c r="H18" s="24"/>
      <c r="I18" s="24"/>
      <c r="J18" s="4"/>
      <c r="K18" s="4"/>
      <c r="L18" s="4"/>
      <c r="M18" s="4"/>
      <c r="N18" s="4"/>
    </row>
    <row r="19" spans="1:14" s="19" customFormat="1" ht="14.25" customHeight="1" x14ac:dyDescent="0.35">
      <c r="A19" s="32" t="s">
        <v>40</v>
      </c>
      <c r="B19" s="33" t="s">
        <v>41</v>
      </c>
      <c r="C19" s="34"/>
      <c r="D19" s="34"/>
      <c r="E19" s="34"/>
      <c r="F19" s="34"/>
      <c r="G19" s="23"/>
      <c r="H19" s="24"/>
      <c r="I19" s="24"/>
      <c r="J19" s="4"/>
      <c r="K19" s="4"/>
      <c r="L19" s="4"/>
      <c r="M19" s="4"/>
      <c r="N19" s="4"/>
    </row>
    <row r="20" spans="1:14" s="19" customFormat="1" ht="14.25" customHeight="1" x14ac:dyDescent="0.35">
      <c r="A20" s="32" t="s">
        <v>42</v>
      </c>
      <c r="B20" s="33" t="s">
        <v>43</v>
      </c>
      <c r="C20" s="34"/>
      <c r="D20" s="34"/>
      <c r="E20" s="34"/>
      <c r="F20" s="34"/>
      <c r="G20" s="23"/>
      <c r="H20" s="24"/>
      <c r="I20" s="24"/>
      <c r="J20" s="4"/>
      <c r="K20" s="4"/>
      <c r="L20" s="4"/>
      <c r="M20" s="4"/>
      <c r="N20" s="4"/>
    </row>
    <row r="21" spans="1:14" s="19" customFormat="1" ht="14.25" customHeight="1" x14ac:dyDescent="0.35">
      <c r="A21" s="28" t="s">
        <v>44</v>
      </c>
      <c r="B21" s="29" t="s">
        <v>45</v>
      </c>
      <c r="C21" s="31">
        <f>SUM(C22+C23)</f>
        <v>4227</v>
      </c>
      <c r="D21" s="31">
        <f>SUM(D22+D23)</f>
        <v>4227</v>
      </c>
      <c r="E21" s="31">
        <f>SUM(E22+E23)</f>
        <v>1399</v>
      </c>
      <c r="F21" s="31">
        <f>SUM(F22+F23)</f>
        <v>0</v>
      </c>
      <c r="G21" s="23"/>
      <c r="H21" s="24"/>
      <c r="I21" s="24"/>
      <c r="J21" s="4"/>
      <c r="K21" s="4"/>
      <c r="L21" s="4"/>
      <c r="M21" s="4"/>
      <c r="N21" s="4"/>
    </row>
    <row r="22" spans="1:14" s="19" customFormat="1" ht="14.25" customHeight="1" x14ac:dyDescent="0.35">
      <c r="A22" s="32" t="s">
        <v>46</v>
      </c>
      <c r="B22" s="33" t="s">
        <v>47</v>
      </c>
      <c r="C22" s="34"/>
      <c r="D22" s="34"/>
      <c r="E22" s="34"/>
      <c r="F22" s="34"/>
      <c r="G22" s="23"/>
      <c r="H22" s="24"/>
      <c r="I22" s="24"/>
      <c r="J22" s="4"/>
      <c r="K22" s="4"/>
      <c r="L22" s="4"/>
      <c r="M22" s="4"/>
      <c r="N22" s="4"/>
    </row>
    <row r="23" spans="1:14" s="19" customFormat="1" ht="14.25" customHeight="1" x14ac:dyDescent="0.35">
      <c r="A23" s="32" t="s">
        <v>48</v>
      </c>
      <c r="B23" s="33" t="s">
        <v>49</v>
      </c>
      <c r="C23" s="51">
        <v>4227</v>
      </c>
      <c r="D23" s="51">
        <v>4227</v>
      </c>
      <c r="E23" s="34">
        <v>1399</v>
      </c>
      <c r="F23" s="34"/>
      <c r="G23" s="23"/>
      <c r="H23" s="24"/>
      <c r="I23" s="24"/>
      <c r="J23" s="4"/>
      <c r="K23" s="4"/>
      <c r="L23" s="4"/>
      <c r="M23" s="4"/>
      <c r="N23" s="4"/>
    </row>
    <row r="24" spans="1:14" s="19" customFormat="1" ht="14.25" customHeight="1" x14ac:dyDescent="0.35">
      <c r="A24" s="28" t="s">
        <v>50</v>
      </c>
      <c r="B24" s="29" t="s">
        <v>51</v>
      </c>
      <c r="C24" s="31">
        <f>SUM(C25+C26+C27+C28+C29+C30+C31)</f>
        <v>4631</v>
      </c>
      <c r="D24" s="31">
        <f>SUM(D25+D26+D27+D28+D29+D30+D31)</f>
        <v>4631</v>
      </c>
      <c r="E24" s="31">
        <f>SUM(E25+E26+E27+E28+E29+E30+E31)</f>
        <v>62383</v>
      </c>
      <c r="F24" s="31">
        <f>SUM(F25+F26+F27+F28+F29+F30+F31)</f>
        <v>0</v>
      </c>
      <c r="G24" s="23"/>
      <c r="H24" s="24"/>
      <c r="I24" s="24"/>
      <c r="J24" s="4"/>
      <c r="K24" s="4"/>
      <c r="L24" s="4"/>
      <c r="M24" s="4"/>
      <c r="N24" s="4"/>
    </row>
    <row r="25" spans="1:14" s="19" customFormat="1" ht="14.25" customHeight="1" x14ac:dyDescent="0.35">
      <c r="A25" s="32" t="s">
        <v>52</v>
      </c>
      <c r="B25" s="33" t="s">
        <v>53</v>
      </c>
      <c r="C25" s="51">
        <v>219</v>
      </c>
      <c r="D25" s="51">
        <v>219</v>
      </c>
      <c r="E25" s="34">
        <v>42770</v>
      </c>
      <c r="F25" s="34"/>
      <c r="G25" s="23"/>
      <c r="H25" s="24"/>
      <c r="I25" s="24"/>
      <c r="J25" s="4"/>
      <c r="K25" s="4"/>
      <c r="L25" s="4"/>
      <c r="M25" s="4"/>
      <c r="N25" s="4"/>
    </row>
    <row r="26" spans="1:14" s="19" customFormat="1" ht="14.25" customHeight="1" x14ac:dyDescent="0.35">
      <c r="A26" s="32" t="s">
        <v>54</v>
      </c>
      <c r="B26" s="33" t="s">
        <v>55</v>
      </c>
      <c r="C26" s="51">
        <v>3005</v>
      </c>
      <c r="D26" s="51">
        <v>3005</v>
      </c>
      <c r="E26" s="34">
        <v>752</v>
      </c>
      <c r="F26" s="34"/>
      <c r="G26" s="23"/>
      <c r="H26" s="24"/>
      <c r="I26" s="24"/>
      <c r="J26" s="4"/>
      <c r="K26" s="4"/>
      <c r="L26" s="4"/>
      <c r="M26" s="4"/>
      <c r="N26" s="4"/>
    </row>
    <row r="27" spans="1:14" s="19" customFormat="1" ht="18" customHeight="1" x14ac:dyDescent="0.35">
      <c r="A27" s="32" t="s">
        <v>56</v>
      </c>
      <c r="B27" s="33" t="s">
        <v>57</v>
      </c>
      <c r="C27" s="51">
        <v>1407</v>
      </c>
      <c r="D27" s="51">
        <v>1407</v>
      </c>
      <c r="E27" s="34"/>
      <c r="F27" s="34"/>
      <c r="G27" s="23"/>
      <c r="H27" s="24"/>
      <c r="I27" s="24"/>
      <c r="J27" s="4"/>
      <c r="K27" s="4"/>
      <c r="L27" s="4"/>
      <c r="M27" s="4"/>
      <c r="N27" s="4"/>
    </row>
    <row r="28" spans="1:14" s="19" customFormat="1" ht="14.25" customHeight="1" x14ac:dyDescent="0.35">
      <c r="A28" s="32" t="s">
        <v>58</v>
      </c>
      <c r="B28" s="33" t="s">
        <v>59</v>
      </c>
      <c r="C28" s="34"/>
      <c r="D28" s="34"/>
      <c r="E28" s="34"/>
      <c r="F28" s="34"/>
      <c r="G28" s="23"/>
      <c r="H28" s="24"/>
      <c r="I28" s="24"/>
      <c r="J28" s="4"/>
      <c r="K28" s="4"/>
      <c r="L28" s="4"/>
      <c r="M28" s="4"/>
      <c r="N28" s="4"/>
    </row>
    <row r="29" spans="1:14" s="19" customFormat="1" ht="14.25" customHeight="1" x14ac:dyDescent="0.35">
      <c r="A29" s="32" t="s">
        <v>60</v>
      </c>
      <c r="B29" s="33" t="s">
        <v>61</v>
      </c>
      <c r="C29" s="34"/>
      <c r="D29" s="34"/>
      <c r="E29" s="34"/>
      <c r="F29" s="34"/>
      <c r="G29" s="23"/>
      <c r="H29" s="24"/>
      <c r="I29" s="24"/>
      <c r="J29" s="4"/>
      <c r="K29" s="4"/>
      <c r="L29" s="4"/>
      <c r="M29" s="4"/>
      <c r="N29" s="4"/>
    </row>
    <row r="30" spans="1:14" s="19" customFormat="1" ht="14.25" customHeight="1" x14ac:dyDescent="0.35">
      <c r="A30" s="32" t="s">
        <v>62</v>
      </c>
      <c r="B30" s="33" t="s">
        <v>63</v>
      </c>
      <c r="C30" s="34"/>
      <c r="D30" s="34"/>
      <c r="E30" s="34"/>
      <c r="F30" s="34"/>
      <c r="G30" s="23"/>
      <c r="H30" s="24"/>
      <c r="I30" s="24"/>
      <c r="J30" s="4"/>
      <c r="K30" s="4"/>
      <c r="L30" s="4"/>
      <c r="M30" s="4"/>
      <c r="N30" s="4"/>
    </row>
    <row r="31" spans="1:14" s="19" customFormat="1" ht="14.25" customHeight="1" x14ac:dyDescent="0.35">
      <c r="A31" s="32" t="s">
        <v>64</v>
      </c>
      <c r="B31" s="33" t="s">
        <v>65</v>
      </c>
      <c r="C31" s="34"/>
      <c r="D31" s="34"/>
      <c r="E31" s="34">
        <v>18861</v>
      </c>
      <c r="F31" s="34"/>
      <c r="G31" s="23"/>
      <c r="H31" s="24"/>
      <c r="I31" s="24"/>
      <c r="J31" s="4"/>
      <c r="K31" s="4"/>
      <c r="L31" s="4"/>
      <c r="M31" s="4"/>
      <c r="N31" s="4"/>
    </row>
    <row r="32" spans="1:14" s="19" customFormat="1" ht="14.25" customHeight="1" x14ac:dyDescent="0.35">
      <c r="A32" s="28" t="s">
        <v>66</v>
      </c>
      <c r="B32" s="29" t="s">
        <v>67</v>
      </c>
      <c r="C32" s="31">
        <f>SUM(C33)</f>
        <v>0</v>
      </c>
      <c r="D32" s="31">
        <f>SUM(D33)</f>
        <v>0</v>
      </c>
      <c r="E32" s="31">
        <f>SUM(E33)</f>
        <v>53</v>
      </c>
      <c r="F32" s="31">
        <f>SUM(F33)</f>
        <v>0</v>
      </c>
      <c r="G32" s="23"/>
      <c r="H32" s="24"/>
      <c r="I32" s="24"/>
      <c r="J32" s="4"/>
      <c r="K32" s="4"/>
      <c r="L32" s="4"/>
      <c r="M32" s="4"/>
      <c r="N32" s="4"/>
    </row>
    <row r="33" spans="1:14" s="19" customFormat="1" ht="14.25" customHeight="1" x14ac:dyDescent="0.35">
      <c r="A33" s="32" t="s">
        <v>68</v>
      </c>
      <c r="B33" s="33" t="s">
        <v>69</v>
      </c>
      <c r="C33" s="34"/>
      <c r="D33" s="34"/>
      <c r="E33" s="34">
        <v>53</v>
      </c>
      <c r="F33" s="34"/>
      <c r="G33" s="23"/>
      <c r="H33" s="24"/>
      <c r="I33" s="24"/>
      <c r="J33" s="4"/>
      <c r="K33" s="4"/>
      <c r="L33" s="4"/>
      <c r="M33" s="4"/>
      <c r="N33" s="4"/>
    </row>
    <row r="34" spans="1:14" s="19" customFormat="1" ht="14.25" customHeight="1" x14ac:dyDescent="0.35">
      <c r="A34" s="28" t="s">
        <v>70</v>
      </c>
      <c r="B34" s="29" t="s">
        <v>71</v>
      </c>
      <c r="C34" s="31">
        <f>SUM(C35)</f>
        <v>20756</v>
      </c>
      <c r="D34" s="31">
        <f>SUM(D35)</f>
        <v>20756</v>
      </c>
      <c r="E34" s="31">
        <f>SUM(E35)</f>
        <v>21945</v>
      </c>
      <c r="F34" s="31">
        <f>SUM(F35)</f>
        <v>0</v>
      </c>
      <c r="G34" s="23"/>
      <c r="H34" s="24"/>
      <c r="I34" s="24"/>
      <c r="J34" s="4"/>
      <c r="K34" s="4"/>
      <c r="L34" s="4"/>
      <c r="M34" s="4"/>
      <c r="N34" s="4"/>
    </row>
    <row r="35" spans="1:14" s="19" customFormat="1" ht="14.25" customHeight="1" x14ac:dyDescent="0.35">
      <c r="A35" s="32" t="s">
        <v>72</v>
      </c>
      <c r="B35" s="33" t="s">
        <v>73</v>
      </c>
      <c r="C35" s="51">
        <v>20756</v>
      </c>
      <c r="D35" s="51">
        <v>20756</v>
      </c>
      <c r="E35" s="34">
        <v>21945</v>
      </c>
      <c r="F35" s="34"/>
      <c r="G35" s="23"/>
      <c r="H35" s="24"/>
      <c r="I35" s="24"/>
      <c r="J35" s="4"/>
      <c r="K35" s="4"/>
      <c r="L35" s="4"/>
      <c r="M35" s="4"/>
      <c r="N35" s="4"/>
    </row>
    <row r="36" spans="1:14" s="19" customFormat="1" ht="14.25" customHeight="1" x14ac:dyDescent="0.35">
      <c r="A36" s="28" t="s">
        <v>74</v>
      </c>
      <c r="B36" s="29" t="s">
        <v>75</v>
      </c>
      <c r="C36" s="31">
        <f>SUM(C37+C38+C39+C40+C41+C42+C43+C44)</f>
        <v>218119</v>
      </c>
      <c r="D36" s="31">
        <f>SUM(D37+D38+D39+D40+D41+D42+D43+D44)</f>
        <v>218119</v>
      </c>
      <c r="E36" s="31">
        <f>SUM(E37+E38+E39+E40+E41+E42+E43+E44)</f>
        <v>3769</v>
      </c>
      <c r="F36" s="31">
        <f>SUM(F37+F38+F39+F40+F41+F42+F43+F44)</f>
        <v>0</v>
      </c>
      <c r="G36" s="23"/>
      <c r="H36" s="24"/>
      <c r="I36" s="24"/>
      <c r="J36" s="4"/>
      <c r="K36" s="4"/>
      <c r="L36" s="4"/>
      <c r="M36" s="4"/>
      <c r="N36" s="4"/>
    </row>
    <row r="37" spans="1:14" s="19" customFormat="1" ht="14.25" customHeight="1" x14ac:dyDescent="0.35">
      <c r="A37" s="32" t="s">
        <v>76</v>
      </c>
      <c r="B37" s="33" t="s">
        <v>77</v>
      </c>
      <c r="C37" s="34"/>
      <c r="D37" s="34"/>
      <c r="E37" s="34"/>
      <c r="F37" s="34"/>
      <c r="G37" s="23"/>
      <c r="H37" s="24"/>
      <c r="I37" s="24"/>
      <c r="J37" s="4"/>
      <c r="K37" s="4"/>
      <c r="L37" s="4"/>
      <c r="M37" s="4"/>
      <c r="N37" s="4"/>
    </row>
    <row r="38" spans="1:14" s="19" customFormat="1" ht="14.25" customHeight="1" x14ac:dyDescent="0.35">
      <c r="A38" s="32" t="s">
        <v>78</v>
      </c>
      <c r="B38" s="33" t="s">
        <v>79</v>
      </c>
      <c r="C38" s="34"/>
      <c r="D38" s="34"/>
      <c r="E38" s="34"/>
      <c r="F38" s="34"/>
      <c r="G38" s="23"/>
      <c r="H38" s="24"/>
      <c r="I38" s="24"/>
      <c r="J38" s="4"/>
      <c r="K38" s="4"/>
      <c r="L38" s="4"/>
      <c r="M38" s="4"/>
      <c r="N38" s="4"/>
    </row>
    <row r="39" spans="1:14" s="19" customFormat="1" ht="14.25" customHeight="1" x14ac:dyDescent="0.35">
      <c r="A39" s="32" t="s">
        <v>80</v>
      </c>
      <c r="B39" s="33" t="s">
        <v>81</v>
      </c>
      <c r="C39" s="34"/>
      <c r="D39" s="34"/>
      <c r="E39" s="34"/>
      <c r="F39" s="34"/>
      <c r="G39" s="23"/>
      <c r="H39" s="24"/>
      <c r="I39" s="24"/>
      <c r="J39" s="4"/>
      <c r="K39" s="4"/>
      <c r="L39" s="4"/>
      <c r="M39" s="4"/>
      <c r="N39" s="4"/>
    </row>
    <row r="40" spans="1:14" s="19" customFormat="1" ht="14.25" customHeight="1" x14ac:dyDescent="0.35">
      <c r="A40" s="32" t="s">
        <v>82</v>
      </c>
      <c r="B40" s="33" t="s">
        <v>83</v>
      </c>
      <c r="C40" s="34"/>
      <c r="D40" s="34"/>
      <c r="E40" s="34"/>
      <c r="F40" s="34"/>
      <c r="G40" s="23"/>
      <c r="H40" s="24"/>
      <c r="I40" s="24"/>
      <c r="J40" s="4"/>
      <c r="K40" s="4"/>
      <c r="L40" s="4"/>
      <c r="M40" s="4"/>
      <c r="N40" s="4"/>
    </row>
    <row r="41" spans="1:14" s="19" customFormat="1" ht="14.25" customHeight="1" x14ac:dyDescent="0.35">
      <c r="A41" s="32" t="s">
        <v>84</v>
      </c>
      <c r="B41" s="33" t="s">
        <v>85</v>
      </c>
      <c r="C41" s="34"/>
      <c r="D41" s="34"/>
      <c r="E41" s="34"/>
      <c r="F41" s="34"/>
      <c r="G41" s="23"/>
      <c r="H41" s="24"/>
      <c r="I41" s="24"/>
      <c r="J41" s="4"/>
      <c r="K41" s="4"/>
      <c r="L41" s="4"/>
      <c r="M41" s="4"/>
      <c r="N41" s="4"/>
    </row>
    <row r="42" spans="1:14" s="19" customFormat="1" ht="14.25" customHeight="1" x14ac:dyDescent="0.35">
      <c r="A42" s="32" t="s">
        <v>86</v>
      </c>
      <c r="B42" s="33" t="s">
        <v>87</v>
      </c>
      <c r="C42" s="34"/>
      <c r="D42" s="34"/>
      <c r="E42" s="34"/>
      <c r="F42" s="34"/>
      <c r="G42" s="23"/>
      <c r="H42" s="24"/>
      <c r="I42" s="24"/>
      <c r="J42" s="4"/>
      <c r="K42" s="4"/>
      <c r="L42" s="4"/>
      <c r="M42" s="4"/>
      <c r="N42" s="4"/>
    </row>
    <row r="43" spans="1:14" s="19" customFormat="1" ht="14.25" customHeight="1" x14ac:dyDescent="0.35">
      <c r="A43" s="32" t="s">
        <v>88</v>
      </c>
      <c r="B43" s="33" t="s">
        <v>89</v>
      </c>
      <c r="C43" s="34"/>
      <c r="D43" s="34"/>
      <c r="E43" s="34">
        <v>318</v>
      </c>
      <c r="F43" s="34"/>
      <c r="G43" s="23"/>
      <c r="H43" s="24"/>
      <c r="I43" s="24"/>
      <c r="J43" s="4"/>
      <c r="K43" s="4"/>
      <c r="L43" s="4"/>
      <c r="M43" s="4"/>
      <c r="N43" s="4"/>
    </row>
    <row r="44" spans="1:14" s="19" customFormat="1" ht="14.25" customHeight="1" x14ac:dyDescent="0.35">
      <c r="A44" s="32" t="s">
        <v>90</v>
      </c>
      <c r="B44" s="33" t="s">
        <v>91</v>
      </c>
      <c r="C44" s="51">
        <v>218119</v>
      </c>
      <c r="D44" s="51">
        <v>218119</v>
      </c>
      <c r="E44" s="34">
        <v>3451</v>
      </c>
      <c r="F44" s="34"/>
      <c r="G44" s="23"/>
      <c r="H44" s="24"/>
      <c r="I44" s="24"/>
      <c r="J44" s="4"/>
      <c r="K44" s="4"/>
      <c r="L44" s="4"/>
      <c r="M44" s="4"/>
      <c r="N44" s="4"/>
    </row>
    <row r="45" spans="1:14" s="19" customFormat="1" ht="14.25" customHeight="1" x14ac:dyDescent="0.35">
      <c r="A45" s="28" t="s">
        <v>92</v>
      </c>
      <c r="B45" s="29" t="s">
        <v>93</v>
      </c>
      <c r="C45" s="31">
        <f>SUM(C46+C47)</f>
        <v>0</v>
      </c>
      <c r="D45" s="31">
        <f>SUM(D46+D47)</f>
        <v>0</v>
      </c>
      <c r="E45" s="31">
        <f>SUM(E46+E47)</f>
        <v>4002</v>
      </c>
      <c r="F45" s="31">
        <f>SUM(F46+F47)</f>
        <v>0</v>
      </c>
      <c r="G45" s="23"/>
      <c r="H45" s="24"/>
      <c r="I45" s="24"/>
      <c r="J45" s="4"/>
      <c r="K45" s="4"/>
      <c r="L45" s="4"/>
      <c r="M45" s="4"/>
      <c r="N45" s="4"/>
    </row>
    <row r="46" spans="1:14" s="19" customFormat="1" ht="14.25" customHeight="1" x14ac:dyDescent="0.35">
      <c r="A46" s="32" t="s">
        <v>94</v>
      </c>
      <c r="B46" s="33" t="s">
        <v>95</v>
      </c>
      <c r="C46" s="34"/>
      <c r="D46" s="34"/>
      <c r="E46" s="34"/>
      <c r="F46" s="34"/>
      <c r="G46" s="23"/>
      <c r="H46" s="24"/>
      <c r="I46" s="24"/>
      <c r="J46" s="4"/>
      <c r="K46" s="4"/>
      <c r="L46" s="4"/>
      <c r="M46" s="4"/>
      <c r="N46" s="4"/>
    </row>
    <row r="47" spans="1:14" s="19" customFormat="1" ht="14.25" customHeight="1" x14ac:dyDescent="0.35">
      <c r="A47" s="32" t="s">
        <v>96</v>
      </c>
      <c r="B47" s="33" t="s">
        <v>97</v>
      </c>
      <c r="C47" s="34"/>
      <c r="D47" s="34"/>
      <c r="E47" s="34">
        <v>4002</v>
      </c>
      <c r="F47" s="34"/>
      <c r="G47" s="23"/>
      <c r="H47" s="24"/>
      <c r="I47" s="24"/>
      <c r="J47" s="4"/>
      <c r="K47" s="4"/>
      <c r="L47" s="4"/>
      <c r="M47" s="4"/>
      <c r="N47" s="4"/>
    </row>
    <row r="48" spans="1:14" s="19" customFormat="1" ht="14.25" customHeight="1" x14ac:dyDescent="0.35">
      <c r="A48" s="28" t="s">
        <v>98</v>
      </c>
      <c r="B48" s="29" t="s">
        <v>99</v>
      </c>
      <c r="C48" s="31">
        <f>SUM(C49+C50+C51)</f>
        <v>0</v>
      </c>
      <c r="D48" s="31">
        <f>SUM(D49+D50+D51)</f>
        <v>0</v>
      </c>
      <c r="E48" s="31">
        <f>SUM(E49+E50+E51)</f>
        <v>0</v>
      </c>
      <c r="F48" s="31">
        <f>SUM(F49+F50+F51)</f>
        <v>0</v>
      </c>
      <c r="G48" s="23"/>
      <c r="H48" s="24"/>
      <c r="I48" s="24"/>
      <c r="J48" s="4"/>
      <c r="K48" s="4"/>
      <c r="L48" s="4"/>
      <c r="M48" s="4"/>
      <c r="N48" s="4"/>
    </row>
    <row r="49" spans="1:14" s="19" customFormat="1" ht="14.25" customHeight="1" x14ac:dyDescent="0.35">
      <c r="A49" s="32" t="s">
        <v>100</v>
      </c>
      <c r="B49" s="33" t="s">
        <v>101</v>
      </c>
      <c r="C49" s="34"/>
      <c r="D49" s="34"/>
      <c r="E49" s="34"/>
      <c r="F49" s="34"/>
      <c r="G49" s="23"/>
      <c r="H49" s="24"/>
      <c r="I49" s="24"/>
      <c r="J49" s="4"/>
      <c r="K49" s="4"/>
      <c r="L49" s="4"/>
      <c r="M49" s="4"/>
      <c r="N49" s="4"/>
    </row>
    <row r="50" spans="1:14" s="19" customFormat="1" ht="14.25" customHeight="1" x14ac:dyDescent="0.35">
      <c r="A50" s="35" t="s">
        <v>102</v>
      </c>
      <c r="B50" s="36" t="s">
        <v>103</v>
      </c>
      <c r="C50" s="34"/>
      <c r="D50" s="34"/>
      <c r="E50" s="34"/>
      <c r="F50" s="34"/>
      <c r="G50" s="23"/>
      <c r="H50" s="24"/>
      <c r="I50" s="24"/>
      <c r="J50" s="4"/>
      <c r="K50" s="4"/>
      <c r="L50" s="4"/>
      <c r="M50" s="4"/>
      <c r="N50" s="4"/>
    </row>
    <row r="51" spans="1:14" s="19" customFormat="1" ht="14.25" customHeight="1" x14ac:dyDescent="0.35">
      <c r="A51" s="35" t="s">
        <v>104</v>
      </c>
      <c r="B51" s="36" t="s">
        <v>105</v>
      </c>
      <c r="C51" s="34"/>
      <c r="D51" s="34"/>
      <c r="E51" s="34"/>
      <c r="F51" s="34"/>
      <c r="G51" s="23"/>
      <c r="H51" s="24"/>
      <c r="I51" s="24"/>
      <c r="J51" s="4"/>
      <c r="K51" s="4"/>
      <c r="L51" s="4"/>
      <c r="M51" s="4"/>
      <c r="N51" s="4"/>
    </row>
    <row r="52" spans="1:14" s="19" customFormat="1" ht="14.25" customHeight="1" x14ac:dyDescent="0.35">
      <c r="A52" s="28" t="s">
        <v>106</v>
      </c>
      <c r="B52" s="28" t="s">
        <v>107</v>
      </c>
      <c r="C52" s="34"/>
      <c r="D52" s="34"/>
      <c r="E52" s="34"/>
      <c r="F52" s="34"/>
      <c r="G52" s="23"/>
      <c r="H52" s="24"/>
      <c r="I52" s="24"/>
      <c r="J52" s="4"/>
      <c r="K52" s="4"/>
      <c r="L52" s="4"/>
      <c r="M52" s="4"/>
      <c r="N52" s="4"/>
    </row>
    <row r="53" spans="1:14" s="19" customFormat="1" ht="14.25" customHeight="1" x14ac:dyDescent="0.35">
      <c r="A53" s="28" t="s">
        <v>108</v>
      </c>
      <c r="B53" s="29" t="s">
        <v>109</v>
      </c>
      <c r="C53" s="31">
        <f>SUM(C54+C55)</f>
        <v>0</v>
      </c>
      <c r="D53" s="31">
        <f>SUM(D54+D55)</f>
        <v>0</v>
      </c>
      <c r="E53" s="31">
        <f>SUM(E54+E55)</f>
        <v>0</v>
      </c>
      <c r="F53" s="31">
        <f>SUM(F54+F55)</f>
        <v>0</v>
      </c>
      <c r="G53" s="23"/>
      <c r="H53" s="24"/>
      <c r="I53" s="24"/>
      <c r="J53" s="4"/>
      <c r="K53" s="4"/>
      <c r="L53" s="4"/>
      <c r="M53" s="4"/>
      <c r="N53" s="4"/>
    </row>
    <row r="54" spans="1:14" s="19" customFormat="1" ht="14.25" customHeight="1" x14ac:dyDescent="0.35">
      <c r="A54" s="32" t="s">
        <v>110</v>
      </c>
      <c r="B54" s="33" t="s">
        <v>111</v>
      </c>
      <c r="C54" s="34"/>
      <c r="D54" s="34"/>
      <c r="E54" s="34"/>
      <c r="F54" s="34"/>
      <c r="G54" s="23"/>
      <c r="H54" s="24"/>
      <c r="I54" s="24"/>
      <c r="J54" s="4"/>
      <c r="K54" s="4"/>
      <c r="L54" s="4"/>
      <c r="M54" s="4"/>
      <c r="N54" s="4"/>
    </row>
    <row r="55" spans="1:14" s="19" customFormat="1" ht="14.25" customHeight="1" x14ac:dyDescent="0.35">
      <c r="A55" s="32" t="s">
        <v>112</v>
      </c>
      <c r="B55" s="33" t="s">
        <v>113</v>
      </c>
      <c r="C55" s="34"/>
      <c r="D55" s="34"/>
      <c r="E55" s="34"/>
      <c r="F55" s="34"/>
      <c r="G55" s="23"/>
      <c r="H55" s="24"/>
      <c r="I55" s="24"/>
      <c r="J55" s="4"/>
      <c r="K55" s="4"/>
      <c r="L55" s="4"/>
      <c r="M55" s="4"/>
      <c r="N55" s="4"/>
    </row>
    <row r="56" spans="1:14" s="19" customFormat="1" ht="14.25" customHeight="1" x14ac:dyDescent="0.35">
      <c r="A56" s="28" t="s">
        <v>114</v>
      </c>
      <c r="B56" s="29" t="s">
        <v>115</v>
      </c>
      <c r="C56" s="34"/>
      <c r="D56" s="34"/>
      <c r="E56" s="34"/>
      <c r="F56" s="34"/>
      <c r="G56" s="23"/>
      <c r="H56" s="24"/>
      <c r="I56" s="24"/>
      <c r="J56" s="4"/>
      <c r="K56" s="4"/>
      <c r="L56" s="4"/>
      <c r="M56" s="4"/>
      <c r="N56" s="4"/>
    </row>
    <row r="57" spans="1:14" s="19" customFormat="1" ht="14.25" customHeight="1" x14ac:dyDescent="0.35">
      <c r="A57" s="28" t="s">
        <v>116</v>
      </c>
      <c r="B57" s="29" t="s">
        <v>117</v>
      </c>
      <c r="C57" s="34"/>
      <c r="D57" s="34"/>
      <c r="E57" s="34"/>
      <c r="F57" s="34"/>
      <c r="G57" s="23"/>
      <c r="H57" s="24"/>
      <c r="I57" s="24"/>
      <c r="J57" s="4"/>
      <c r="K57" s="4"/>
      <c r="L57" s="4"/>
      <c r="M57" s="4"/>
      <c r="N57" s="4"/>
    </row>
    <row r="58" spans="1:14" s="19" customFormat="1" ht="14.25" customHeight="1" x14ac:dyDescent="0.35">
      <c r="A58" s="28" t="s">
        <v>118</v>
      </c>
      <c r="B58" s="29" t="s">
        <v>119</v>
      </c>
      <c r="C58" s="31">
        <f>SUM(C59+C60+C61)</f>
        <v>0</v>
      </c>
      <c r="D58" s="31">
        <f>SUM(D59+D60+D61)</f>
        <v>0</v>
      </c>
      <c r="E58" s="31">
        <f>SUM(E59+E60+E61)</f>
        <v>0</v>
      </c>
      <c r="F58" s="31">
        <f>SUM(F59+F60+F61)</f>
        <v>0</v>
      </c>
      <c r="G58" s="23"/>
      <c r="H58" s="24"/>
      <c r="I58" s="24"/>
      <c r="J58" s="4"/>
      <c r="K58" s="4"/>
      <c r="L58" s="4"/>
      <c r="M58" s="4"/>
      <c r="N58" s="4"/>
    </row>
    <row r="59" spans="1:14" s="19" customFormat="1" ht="14.25" customHeight="1" x14ac:dyDescent="0.35">
      <c r="A59" s="32" t="s">
        <v>120</v>
      </c>
      <c r="B59" s="33" t="s">
        <v>121</v>
      </c>
      <c r="C59" s="34"/>
      <c r="D59" s="34"/>
      <c r="E59" s="34"/>
      <c r="F59" s="34"/>
      <c r="G59" s="23"/>
      <c r="H59" s="24"/>
      <c r="I59" s="24"/>
      <c r="J59" s="4"/>
      <c r="K59" s="4"/>
      <c r="L59" s="4"/>
      <c r="M59" s="4"/>
      <c r="N59" s="4"/>
    </row>
    <row r="60" spans="1:14" s="19" customFormat="1" ht="14.25" customHeight="1" x14ac:dyDescent="0.35">
      <c r="A60" s="32" t="s">
        <v>122</v>
      </c>
      <c r="B60" s="33" t="s">
        <v>123</v>
      </c>
      <c r="C60" s="34"/>
      <c r="D60" s="34"/>
      <c r="E60" s="34"/>
      <c r="F60" s="34"/>
      <c r="G60" s="23"/>
      <c r="H60" s="24"/>
      <c r="I60" s="24"/>
      <c r="J60" s="4"/>
      <c r="K60" s="4"/>
      <c r="L60" s="4"/>
      <c r="M60" s="4"/>
      <c r="N60" s="4"/>
    </row>
    <row r="61" spans="1:14" s="19" customFormat="1" ht="14.25" customHeight="1" x14ac:dyDescent="0.35">
      <c r="A61" s="35" t="s">
        <v>124</v>
      </c>
      <c r="B61" s="36" t="s">
        <v>125</v>
      </c>
      <c r="C61" s="34"/>
      <c r="D61" s="34"/>
      <c r="E61" s="34"/>
      <c r="F61" s="34"/>
      <c r="G61" s="23"/>
      <c r="H61" s="24"/>
      <c r="I61" s="24"/>
      <c r="J61" s="4"/>
      <c r="K61" s="4"/>
      <c r="L61" s="4"/>
      <c r="M61" s="4"/>
      <c r="N61" s="4"/>
    </row>
    <row r="62" spans="1:14" s="19" customFormat="1" ht="14.25" customHeight="1" x14ac:dyDescent="0.35">
      <c r="A62" s="28" t="s">
        <v>126</v>
      </c>
      <c r="B62" s="29" t="s">
        <v>127</v>
      </c>
      <c r="C62" s="31">
        <f>SUM(C63)</f>
        <v>57838</v>
      </c>
      <c r="D62" s="31">
        <f>SUM(D63)</f>
        <v>57838</v>
      </c>
      <c r="E62" s="31">
        <f>SUM(E63)</f>
        <v>0</v>
      </c>
      <c r="F62" s="31">
        <f>SUM(F63)</f>
        <v>0</v>
      </c>
      <c r="G62" s="23"/>
      <c r="H62" s="24"/>
      <c r="I62" s="24"/>
      <c r="J62" s="4"/>
      <c r="K62" s="4"/>
      <c r="L62" s="4"/>
      <c r="M62" s="4"/>
      <c r="N62" s="4"/>
    </row>
    <row r="63" spans="1:14" s="19" customFormat="1" ht="14.25" customHeight="1" x14ac:dyDescent="0.35">
      <c r="A63" s="32" t="s">
        <v>128</v>
      </c>
      <c r="B63" s="36" t="s">
        <v>129</v>
      </c>
      <c r="C63" s="51">
        <v>57838</v>
      </c>
      <c r="D63" s="51">
        <v>57838</v>
      </c>
      <c r="E63" s="30"/>
      <c r="F63" s="30"/>
      <c r="G63" s="23"/>
      <c r="H63" s="24"/>
      <c r="I63" s="24"/>
      <c r="J63" s="4"/>
      <c r="K63" s="4"/>
      <c r="L63" s="4"/>
      <c r="M63" s="4"/>
      <c r="N63" s="4"/>
    </row>
    <row r="64" spans="1:14" s="19" customFormat="1" ht="14.25" customHeight="1" x14ac:dyDescent="0.35">
      <c r="A64" s="28" t="s">
        <v>130</v>
      </c>
      <c r="B64" s="29" t="s">
        <v>131</v>
      </c>
      <c r="C64" s="30"/>
      <c r="D64" s="30"/>
      <c r="E64" s="30"/>
      <c r="F64" s="30"/>
      <c r="G64" s="23"/>
      <c r="H64" s="24"/>
      <c r="I64" s="24"/>
      <c r="J64" s="4"/>
      <c r="K64" s="4"/>
      <c r="L64" s="4"/>
      <c r="M64" s="4"/>
      <c r="N64" s="4"/>
    </row>
    <row r="65" spans="1:14" s="19" customFormat="1" ht="14.25" customHeight="1" x14ac:dyDescent="0.35">
      <c r="A65" s="28" t="s">
        <v>132</v>
      </c>
      <c r="B65" s="29" t="s">
        <v>133</v>
      </c>
      <c r="C65" s="30"/>
      <c r="D65" s="30"/>
      <c r="E65" s="30"/>
      <c r="F65" s="30"/>
      <c r="G65" s="23"/>
      <c r="H65" s="24"/>
      <c r="I65" s="24"/>
      <c r="J65" s="4"/>
      <c r="K65" s="4"/>
      <c r="L65" s="4"/>
      <c r="M65" s="4"/>
      <c r="N65" s="4"/>
    </row>
    <row r="66" spans="1:14" s="19" customFormat="1" ht="14.25" customHeight="1" x14ac:dyDescent="0.35">
      <c r="A66" s="28" t="s">
        <v>134</v>
      </c>
      <c r="B66" s="29" t="s">
        <v>135</v>
      </c>
      <c r="C66" s="30"/>
      <c r="D66" s="30"/>
      <c r="E66" s="30"/>
      <c r="F66" s="30"/>
      <c r="G66" s="23"/>
      <c r="H66" s="24"/>
      <c r="I66" s="24"/>
      <c r="J66" s="4"/>
      <c r="K66" s="4"/>
      <c r="L66" s="4"/>
      <c r="M66" s="4"/>
      <c r="N66" s="4"/>
    </row>
    <row r="67" spans="1:14" s="19" customFormat="1" ht="14.25" customHeight="1" x14ac:dyDescent="0.35">
      <c r="A67" s="28" t="s">
        <v>136</v>
      </c>
      <c r="B67" s="29" t="s">
        <v>137</v>
      </c>
      <c r="C67" s="30"/>
      <c r="D67" s="30"/>
      <c r="E67" s="30"/>
      <c r="F67" s="30"/>
      <c r="G67" s="23"/>
      <c r="H67" s="24"/>
      <c r="I67" s="24"/>
      <c r="J67" s="4"/>
      <c r="K67" s="4"/>
      <c r="L67" s="4"/>
      <c r="M67" s="4"/>
      <c r="N67" s="4"/>
    </row>
    <row r="68" spans="1:14" s="19" customFormat="1" ht="14.25" customHeight="1" x14ac:dyDescent="0.35">
      <c r="A68" s="28" t="s">
        <v>138</v>
      </c>
      <c r="B68" s="29" t="s">
        <v>139</v>
      </c>
      <c r="C68" s="31">
        <f>SUM(C69)</f>
        <v>0</v>
      </c>
      <c r="D68" s="31">
        <f>SUM(D69)</f>
        <v>0</v>
      </c>
      <c r="E68" s="31">
        <f>SUM(E69)</f>
        <v>0</v>
      </c>
      <c r="F68" s="31">
        <f>SUM(F69)</f>
        <v>0</v>
      </c>
      <c r="G68" s="23"/>
      <c r="H68" s="24"/>
      <c r="I68" s="24"/>
      <c r="J68" s="4"/>
      <c r="K68" s="4"/>
      <c r="L68" s="4"/>
      <c r="M68" s="4"/>
      <c r="N68" s="4"/>
    </row>
    <row r="69" spans="1:14" s="19" customFormat="1" ht="14.25" customHeight="1" x14ac:dyDescent="0.35">
      <c r="A69" s="32" t="s">
        <v>140</v>
      </c>
      <c r="B69" s="33" t="s">
        <v>141</v>
      </c>
      <c r="C69" s="51"/>
      <c r="D69" s="51"/>
      <c r="E69" s="30"/>
      <c r="F69" s="30"/>
      <c r="G69" s="23"/>
      <c r="H69" s="24"/>
      <c r="I69" s="24"/>
      <c r="J69" s="4"/>
      <c r="K69" s="4"/>
      <c r="L69" s="4"/>
      <c r="M69" s="4"/>
      <c r="N69" s="4"/>
    </row>
    <row r="70" spans="1:14" s="19" customFormat="1" ht="14.25" customHeight="1" x14ac:dyDescent="0.35">
      <c r="A70" s="38" t="s">
        <v>142</v>
      </c>
      <c r="B70" s="38" t="s">
        <v>143</v>
      </c>
      <c r="C70" s="51">
        <v>206660</v>
      </c>
      <c r="D70" s="51">
        <v>206660</v>
      </c>
      <c r="E70" s="30">
        <v>77460</v>
      </c>
      <c r="F70" s="30"/>
      <c r="G70" s="23"/>
      <c r="H70" s="24"/>
      <c r="I70" s="24"/>
      <c r="J70" s="4"/>
      <c r="K70" s="4"/>
      <c r="L70" s="4"/>
      <c r="M70" s="4"/>
      <c r="N70" s="4"/>
    </row>
    <row r="71" spans="1:14" s="19" customFormat="1" ht="14.25" customHeight="1" x14ac:dyDescent="0.35">
      <c r="A71" s="38" t="s">
        <v>144</v>
      </c>
      <c r="B71" s="38" t="s">
        <v>145</v>
      </c>
      <c r="C71" s="51">
        <v>260600</v>
      </c>
      <c r="D71" s="51">
        <v>260600</v>
      </c>
      <c r="E71" s="30"/>
      <c r="F71" s="30"/>
      <c r="G71" s="23"/>
      <c r="H71" s="24"/>
      <c r="I71" s="24"/>
      <c r="J71" s="4"/>
      <c r="K71" s="4"/>
      <c r="L71" s="4"/>
      <c r="M71" s="4"/>
      <c r="N71" s="4"/>
    </row>
    <row r="72" spans="1:14" s="19" customFormat="1" ht="14.25" customHeight="1" x14ac:dyDescent="0.35">
      <c r="A72" s="38" t="s">
        <v>146</v>
      </c>
      <c r="B72" s="39" t="s">
        <v>147</v>
      </c>
      <c r="C72" s="51">
        <v>4808</v>
      </c>
      <c r="D72" s="51">
        <v>4808</v>
      </c>
      <c r="E72" s="30">
        <v>32294</v>
      </c>
      <c r="F72" s="30"/>
      <c r="G72" s="23"/>
      <c r="H72" s="24"/>
      <c r="I72" s="24"/>
      <c r="J72" s="4"/>
      <c r="K72" s="4"/>
      <c r="L72" s="4"/>
      <c r="M72" s="4"/>
      <c r="N72" s="4"/>
    </row>
    <row r="73" spans="1:14" s="19" customFormat="1" ht="14.25" customHeight="1" x14ac:dyDescent="0.35">
      <c r="A73" s="38" t="s">
        <v>148</v>
      </c>
      <c r="B73" s="38" t="s">
        <v>149</v>
      </c>
      <c r="C73" s="31">
        <f>C74+C75</f>
        <v>43377</v>
      </c>
      <c r="D73" s="31">
        <f>D74+D75</f>
        <v>43377</v>
      </c>
      <c r="E73" s="31">
        <f>E74+E75</f>
        <v>5100</v>
      </c>
      <c r="F73" s="31">
        <f>F74+F75</f>
        <v>0</v>
      </c>
      <c r="G73" s="23"/>
      <c r="H73" s="24"/>
      <c r="I73" s="24"/>
      <c r="J73" s="4"/>
      <c r="K73" s="4"/>
      <c r="L73" s="4"/>
      <c r="M73" s="4"/>
      <c r="N73" s="4"/>
    </row>
    <row r="74" spans="1:14" s="19" customFormat="1" ht="14.25" customHeight="1" x14ac:dyDescent="0.35">
      <c r="A74" s="40" t="s">
        <v>150</v>
      </c>
      <c r="B74" s="40" t="s">
        <v>151</v>
      </c>
      <c r="C74" s="51">
        <v>38569</v>
      </c>
      <c r="D74" s="51">
        <v>38569</v>
      </c>
      <c r="E74" s="30">
        <v>5100</v>
      </c>
      <c r="F74" s="30"/>
      <c r="G74" s="23"/>
      <c r="H74" s="24"/>
      <c r="I74" s="24"/>
      <c r="J74" s="4"/>
      <c r="K74" s="4"/>
      <c r="L74" s="4"/>
      <c r="M74" s="4"/>
      <c r="N74" s="4"/>
    </row>
    <row r="75" spans="1:14" s="19" customFormat="1" ht="14.25" customHeight="1" x14ac:dyDescent="0.35">
      <c r="A75" s="40" t="s">
        <v>152</v>
      </c>
      <c r="B75" s="40" t="s">
        <v>153</v>
      </c>
      <c r="C75" s="51">
        <v>4808</v>
      </c>
      <c r="D75" s="51">
        <v>4808</v>
      </c>
      <c r="E75" s="30"/>
      <c r="F75" s="30"/>
      <c r="G75" s="23"/>
      <c r="H75" s="24"/>
      <c r="I75" s="24"/>
      <c r="J75" s="4"/>
      <c r="K75" s="4"/>
      <c r="L75" s="4"/>
      <c r="M75" s="4"/>
      <c r="N75" s="4"/>
    </row>
    <row r="76" spans="1:14" s="19" customFormat="1" ht="14.25" customHeight="1" x14ac:dyDescent="0.35">
      <c r="A76" s="38" t="s">
        <v>154</v>
      </c>
      <c r="B76" s="38" t="s">
        <v>155</v>
      </c>
      <c r="C76" s="51">
        <v>521666</v>
      </c>
      <c r="D76" s="51">
        <v>421666</v>
      </c>
      <c r="E76" s="30">
        <v>183355</v>
      </c>
      <c r="F76" s="30"/>
      <c r="G76" s="23"/>
      <c r="H76" s="24"/>
      <c r="I76" s="24"/>
      <c r="J76" s="4"/>
      <c r="K76" s="4"/>
      <c r="L76" s="4"/>
      <c r="M76" s="4"/>
      <c r="N76" s="4"/>
    </row>
    <row r="77" spans="1:14" s="19" customFormat="1" ht="14.25" customHeight="1" x14ac:dyDescent="0.35">
      <c r="A77" s="38" t="s">
        <v>156</v>
      </c>
      <c r="B77" s="38" t="s">
        <v>157</v>
      </c>
      <c r="C77" s="51"/>
      <c r="D77" s="51"/>
      <c r="E77" s="30"/>
      <c r="F77" s="30"/>
      <c r="G77" s="23"/>
      <c r="H77" s="24"/>
      <c r="I77" s="24"/>
      <c r="J77" s="4"/>
      <c r="K77" s="4"/>
      <c r="L77" s="4"/>
      <c r="M77" s="4"/>
      <c r="N77" s="4"/>
    </row>
    <row r="78" spans="1:14" s="19" customFormat="1" ht="14.25" customHeight="1" x14ac:dyDescent="0.35">
      <c r="A78" s="49" t="s">
        <v>771</v>
      </c>
      <c r="B78" s="49" t="s">
        <v>770</v>
      </c>
      <c r="C78" s="51"/>
      <c r="D78" s="51"/>
      <c r="E78" s="30">
        <v>8689</v>
      </c>
      <c r="F78" s="30"/>
      <c r="G78" s="50" t="s">
        <v>773</v>
      </c>
      <c r="H78" s="24"/>
      <c r="I78" s="24"/>
      <c r="J78" s="4"/>
      <c r="K78" s="4"/>
      <c r="L78" s="4"/>
      <c r="M78" s="4"/>
      <c r="N78" s="4"/>
    </row>
    <row r="79" spans="1:14" s="19" customFormat="1" ht="14.25" customHeight="1" x14ac:dyDescent="0.35">
      <c r="A79" s="28" t="s">
        <v>158</v>
      </c>
      <c r="B79" s="29" t="s">
        <v>159</v>
      </c>
      <c r="C79" s="51">
        <v>876</v>
      </c>
      <c r="D79" s="51">
        <v>876</v>
      </c>
      <c r="E79" s="30">
        <v>1061</v>
      </c>
      <c r="F79" s="30"/>
      <c r="G79" s="23"/>
      <c r="H79" s="24"/>
      <c r="I79" s="24"/>
      <c r="J79" s="4"/>
      <c r="K79" s="4"/>
      <c r="L79" s="4"/>
      <c r="M79" s="4"/>
      <c r="N79" s="4"/>
    </row>
    <row r="80" spans="1:14" s="19" customFormat="1" ht="14.25" customHeight="1" x14ac:dyDescent="0.35">
      <c r="A80" s="25" t="s">
        <v>160</v>
      </c>
      <c r="B80" s="25" t="s">
        <v>161</v>
      </c>
      <c r="C80" s="27">
        <f>SUM(C81+C82)</f>
        <v>0</v>
      </c>
      <c r="D80" s="27">
        <f>SUM(D81+D82)</f>
        <v>0</v>
      </c>
      <c r="E80" s="27">
        <f>SUM(E81+E82)</f>
        <v>244911</v>
      </c>
      <c r="F80" s="27">
        <f>SUM(F81+F82)</f>
        <v>0</v>
      </c>
      <c r="G80" s="23"/>
      <c r="H80" s="24"/>
      <c r="I80" s="24"/>
      <c r="J80" s="4"/>
      <c r="K80" s="4"/>
      <c r="L80" s="4"/>
      <c r="M80" s="4"/>
      <c r="N80" s="4"/>
    </row>
    <row r="81" spans="1:14" s="19" customFormat="1" ht="14.25" customHeight="1" x14ac:dyDescent="0.35">
      <c r="A81" s="28" t="s">
        <v>162</v>
      </c>
      <c r="B81" s="29" t="s">
        <v>163</v>
      </c>
      <c r="C81" s="30"/>
      <c r="D81" s="30"/>
      <c r="E81" s="30"/>
      <c r="F81" s="30"/>
      <c r="G81" s="23"/>
      <c r="H81" s="24"/>
      <c r="I81" s="24"/>
      <c r="J81" s="4"/>
      <c r="K81" s="4"/>
      <c r="L81" s="4"/>
      <c r="M81" s="4"/>
      <c r="N81" s="4"/>
    </row>
    <row r="82" spans="1:14" s="19" customFormat="1" ht="14.25" customHeight="1" x14ac:dyDescent="0.35">
      <c r="A82" s="28" t="s">
        <v>164</v>
      </c>
      <c r="B82" s="29" t="s">
        <v>165</v>
      </c>
      <c r="C82" s="30"/>
      <c r="D82" s="30"/>
      <c r="E82" s="30">
        <v>244911</v>
      </c>
      <c r="F82" s="30"/>
      <c r="G82" s="23"/>
      <c r="H82" s="24"/>
      <c r="I82" s="24"/>
      <c r="J82" s="4"/>
      <c r="K82" s="4"/>
      <c r="L82" s="4"/>
      <c r="M82" s="4"/>
      <c r="N82" s="4"/>
    </row>
    <row r="83" spans="1:14" s="19" customFormat="1" ht="14.25" customHeight="1" x14ac:dyDescent="0.35">
      <c r="A83" s="25" t="s">
        <v>166</v>
      </c>
      <c r="B83" s="26" t="s">
        <v>167</v>
      </c>
      <c r="C83" s="27">
        <f>SUM(C84+C87+C91)</f>
        <v>58871</v>
      </c>
      <c r="D83" s="27">
        <f>SUM(D84+D87+D91)</f>
        <v>58871</v>
      </c>
      <c r="E83" s="27">
        <f>SUM(E84+E87+E91)</f>
        <v>7887</v>
      </c>
      <c r="F83" s="27">
        <f>SUM(F84+F87+F91)</f>
        <v>0</v>
      </c>
      <c r="G83" s="23"/>
      <c r="H83" s="24"/>
      <c r="I83" s="24"/>
      <c r="J83" s="4"/>
      <c r="K83" s="4"/>
      <c r="L83" s="4"/>
      <c r="M83" s="4"/>
      <c r="N83" s="4"/>
    </row>
    <row r="84" spans="1:14" s="19" customFormat="1" ht="14.25" customHeight="1" x14ac:dyDescent="0.35">
      <c r="A84" s="28" t="s">
        <v>168</v>
      </c>
      <c r="B84" s="29" t="s">
        <v>169</v>
      </c>
      <c r="C84" s="31">
        <f>SUM(C85+C86)</f>
        <v>0</v>
      </c>
      <c r="D84" s="31">
        <f>SUM(D85+D86)</f>
        <v>0</v>
      </c>
      <c r="E84" s="31">
        <f>SUM(E85+E86)</f>
        <v>0</v>
      </c>
      <c r="F84" s="31">
        <f>SUM(F85+F86)</f>
        <v>0</v>
      </c>
      <c r="G84" s="23"/>
      <c r="H84" s="24"/>
      <c r="I84" s="24"/>
      <c r="J84" s="4"/>
      <c r="K84" s="4"/>
      <c r="L84" s="4"/>
      <c r="M84" s="4"/>
      <c r="N84" s="4"/>
    </row>
    <row r="85" spans="1:14" s="19" customFormat="1" ht="14.25" customHeight="1" x14ac:dyDescent="0.35">
      <c r="A85" s="32" t="s">
        <v>170</v>
      </c>
      <c r="B85" s="33" t="s">
        <v>171</v>
      </c>
      <c r="C85" s="34"/>
      <c r="D85" s="34"/>
      <c r="E85" s="34"/>
      <c r="F85" s="34"/>
      <c r="G85" s="23"/>
      <c r="H85" s="24"/>
      <c r="I85" s="24"/>
      <c r="J85" s="4"/>
      <c r="K85" s="4"/>
      <c r="L85" s="4"/>
      <c r="M85" s="4"/>
      <c r="N85" s="4"/>
    </row>
    <row r="86" spans="1:14" s="19" customFormat="1" ht="14.25" customHeight="1" x14ac:dyDescent="0.35">
      <c r="A86" s="32" t="s">
        <v>172</v>
      </c>
      <c r="B86" s="33" t="s">
        <v>173</v>
      </c>
      <c r="C86" s="34"/>
      <c r="D86" s="34"/>
      <c r="E86" s="34"/>
      <c r="F86" s="34"/>
      <c r="G86" s="23"/>
      <c r="H86" s="24"/>
      <c r="I86" s="24"/>
      <c r="J86" s="4"/>
      <c r="K86" s="4"/>
      <c r="L86" s="4"/>
      <c r="M86" s="4"/>
      <c r="N86" s="4"/>
    </row>
    <row r="87" spans="1:14" s="19" customFormat="1" ht="14.25" customHeight="1" x14ac:dyDescent="0.35">
      <c r="A87" s="28" t="s">
        <v>174</v>
      </c>
      <c r="B87" s="29" t="s">
        <v>175</v>
      </c>
      <c r="C87" s="31">
        <f>SUM(C88+C89+C90)</f>
        <v>58871</v>
      </c>
      <c r="D87" s="31">
        <f>SUM(D88+D89+D90)</f>
        <v>58871</v>
      </c>
      <c r="E87" s="31">
        <f>SUM(E88+E89+E90)</f>
        <v>7887</v>
      </c>
      <c r="F87" s="31">
        <f>SUM(F88+F89+F90)</f>
        <v>0</v>
      </c>
      <c r="G87" s="23"/>
      <c r="H87" s="24"/>
      <c r="I87" s="24"/>
      <c r="J87" s="4"/>
      <c r="K87" s="4"/>
      <c r="L87" s="4"/>
      <c r="M87" s="4"/>
      <c r="N87" s="4"/>
    </row>
    <row r="88" spans="1:14" s="19" customFormat="1" ht="14.25" customHeight="1" x14ac:dyDescent="0.35">
      <c r="A88" s="32" t="s">
        <v>176</v>
      </c>
      <c r="B88" s="33" t="s">
        <v>171</v>
      </c>
      <c r="C88" s="34"/>
      <c r="D88" s="34"/>
      <c r="E88" s="34"/>
      <c r="F88" s="34"/>
      <c r="G88" s="23"/>
      <c r="H88" s="24"/>
      <c r="I88" s="24"/>
      <c r="J88" s="4"/>
      <c r="K88" s="4"/>
      <c r="L88" s="4"/>
      <c r="M88" s="4"/>
      <c r="N88" s="4"/>
    </row>
    <row r="89" spans="1:14" s="19" customFormat="1" ht="14.25" customHeight="1" x14ac:dyDescent="0.35">
      <c r="A89" s="32" t="s">
        <v>177</v>
      </c>
      <c r="B89" s="33" t="s">
        <v>178</v>
      </c>
      <c r="C89" s="51">
        <v>58871</v>
      </c>
      <c r="D89" s="51">
        <v>58871</v>
      </c>
      <c r="E89" s="34">
        <v>7887</v>
      </c>
      <c r="F89" s="34"/>
      <c r="G89" s="23"/>
      <c r="H89" s="24"/>
      <c r="I89" s="24"/>
      <c r="J89" s="4"/>
      <c r="K89" s="4"/>
      <c r="L89" s="4"/>
      <c r="M89" s="4"/>
      <c r="N89" s="4"/>
    </row>
    <row r="90" spans="1:14" s="19" customFormat="1" ht="14.25" customHeight="1" x14ac:dyDescent="0.35">
      <c r="A90" s="32" t="s">
        <v>179</v>
      </c>
      <c r="B90" s="33" t="s">
        <v>180</v>
      </c>
      <c r="C90" s="34"/>
      <c r="D90" s="34"/>
      <c r="E90" s="34"/>
      <c r="F90" s="34"/>
      <c r="G90" s="23"/>
      <c r="H90" s="24"/>
      <c r="I90" s="24"/>
      <c r="J90" s="4"/>
      <c r="K90" s="4"/>
      <c r="L90" s="4"/>
      <c r="M90" s="4"/>
      <c r="N90" s="4"/>
    </row>
    <row r="91" spans="1:14" s="19" customFormat="1" ht="14.25" customHeight="1" x14ac:dyDescent="0.35">
      <c r="A91" s="28" t="s">
        <v>181</v>
      </c>
      <c r="B91" s="29" t="s">
        <v>182</v>
      </c>
      <c r="C91" s="31">
        <f>SUM(C92+C93+C94+C95+C96)</f>
        <v>0</v>
      </c>
      <c r="D91" s="31">
        <f>SUM(D92+D93+D94+D95+D96)</f>
        <v>0</v>
      </c>
      <c r="E91" s="31">
        <f>SUM(E92+E93+E94+E95+E96)</f>
        <v>0</v>
      </c>
      <c r="F91" s="31">
        <f>SUM(F92+F93+F94+F95+F96)</f>
        <v>0</v>
      </c>
      <c r="G91" s="23"/>
      <c r="H91" s="24"/>
      <c r="I91" s="24"/>
      <c r="J91" s="4"/>
      <c r="K91" s="4"/>
      <c r="L91" s="4"/>
      <c r="M91" s="4"/>
      <c r="N91" s="4"/>
    </row>
    <row r="92" spans="1:14" s="19" customFormat="1" ht="14.25" customHeight="1" x14ac:dyDescent="0.35">
      <c r="A92" s="32" t="s">
        <v>183</v>
      </c>
      <c r="B92" s="33" t="s">
        <v>171</v>
      </c>
      <c r="C92" s="34"/>
      <c r="D92" s="34"/>
      <c r="E92" s="34"/>
      <c r="F92" s="34"/>
      <c r="G92" s="23"/>
      <c r="H92" s="24"/>
      <c r="I92" s="24"/>
      <c r="J92" s="4"/>
      <c r="K92" s="4"/>
      <c r="L92" s="4"/>
      <c r="M92" s="4"/>
      <c r="N92" s="4"/>
    </row>
    <row r="93" spans="1:14" s="19" customFormat="1" ht="14.25" customHeight="1" x14ac:dyDescent="0.35">
      <c r="A93" s="32" t="s">
        <v>184</v>
      </c>
      <c r="B93" s="33" t="s">
        <v>185</v>
      </c>
      <c r="C93" s="34"/>
      <c r="D93" s="34"/>
      <c r="E93" s="34"/>
      <c r="F93" s="34"/>
      <c r="G93" s="23"/>
      <c r="H93" s="24"/>
      <c r="I93" s="24"/>
      <c r="J93" s="4"/>
      <c r="K93" s="4"/>
      <c r="L93" s="4"/>
      <c r="M93" s="4"/>
      <c r="N93" s="4"/>
    </row>
    <row r="94" spans="1:14" s="19" customFormat="1" ht="14.25" customHeight="1" x14ac:dyDescent="0.35">
      <c r="A94" s="32" t="s">
        <v>186</v>
      </c>
      <c r="B94" s="36" t="s">
        <v>187</v>
      </c>
      <c r="C94" s="34"/>
      <c r="D94" s="34"/>
      <c r="E94" s="34"/>
      <c r="F94" s="34"/>
      <c r="G94" s="23"/>
      <c r="H94" s="24"/>
      <c r="I94" s="24"/>
      <c r="J94" s="4"/>
      <c r="K94" s="4"/>
      <c r="L94" s="4"/>
      <c r="M94" s="4"/>
      <c r="N94" s="4"/>
    </row>
    <row r="95" spans="1:14" s="19" customFormat="1" ht="14.25" customHeight="1" x14ac:dyDescent="0.35">
      <c r="A95" s="32" t="s">
        <v>188</v>
      </c>
      <c r="B95" s="36" t="s">
        <v>189</v>
      </c>
      <c r="C95" s="34"/>
      <c r="D95" s="34"/>
      <c r="E95" s="34"/>
      <c r="F95" s="34"/>
      <c r="G95" s="23"/>
      <c r="H95" s="24"/>
      <c r="I95" s="24"/>
      <c r="J95" s="4"/>
      <c r="K95" s="4"/>
      <c r="L95" s="4"/>
      <c r="M95" s="4"/>
      <c r="N95" s="4"/>
    </row>
    <row r="96" spans="1:14" s="19" customFormat="1" ht="14.25" customHeight="1" x14ac:dyDescent="0.35">
      <c r="A96" s="32" t="s">
        <v>190</v>
      </c>
      <c r="B96" s="36" t="s">
        <v>191</v>
      </c>
      <c r="C96" s="34"/>
      <c r="D96" s="34"/>
      <c r="E96" s="34"/>
      <c r="F96" s="34"/>
      <c r="G96" s="23"/>
      <c r="H96" s="24"/>
      <c r="I96" s="24"/>
      <c r="J96" s="4"/>
      <c r="K96" s="4"/>
      <c r="L96" s="4"/>
      <c r="M96" s="4"/>
      <c r="N96" s="4"/>
    </row>
    <row r="97" spans="1:14" s="19" customFormat="1" ht="14.25" customHeight="1" x14ac:dyDescent="0.35">
      <c r="A97" s="25" t="s">
        <v>192</v>
      </c>
      <c r="B97" s="26" t="s">
        <v>193</v>
      </c>
      <c r="C97" s="27">
        <f>SUM(C98+C99+C100+C101+C102+C103)</f>
        <v>86999</v>
      </c>
      <c r="D97" s="27">
        <f>SUM(D98+D99+D100+D101+D102+D103)</f>
        <v>86999</v>
      </c>
      <c r="E97" s="27">
        <f>SUM(E98+E99+E100+E101+E102+E103)</f>
        <v>6929</v>
      </c>
      <c r="F97" s="27">
        <f>SUM(F98+F99+F100+F101+F102+F103)</f>
        <v>0</v>
      </c>
      <c r="G97" s="23"/>
      <c r="H97" s="24"/>
      <c r="I97" s="24"/>
      <c r="J97" s="4"/>
      <c r="K97" s="4"/>
      <c r="L97" s="4"/>
      <c r="M97" s="4"/>
      <c r="N97" s="4"/>
    </row>
    <row r="98" spans="1:14" s="19" customFormat="1" ht="14.25" customHeight="1" x14ac:dyDescent="0.35">
      <c r="A98" s="28" t="s">
        <v>194</v>
      </c>
      <c r="B98" s="29" t="s">
        <v>195</v>
      </c>
      <c r="C98" s="30"/>
      <c r="D98" s="30"/>
      <c r="E98" s="30"/>
      <c r="F98" s="30"/>
      <c r="G98" s="23"/>
      <c r="H98" s="24"/>
      <c r="I98" s="24"/>
      <c r="J98" s="4"/>
      <c r="K98" s="4"/>
      <c r="L98" s="4"/>
      <c r="M98" s="4"/>
      <c r="N98" s="4"/>
    </row>
    <row r="99" spans="1:14" s="19" customFormat="1" ht="14.25" customHeight="1" x14ac:dyDescent="0.35">
      <c r="A99" s="28" t="s">
        <v>196</v>
      </c>
      <c r="B99" s="29" t="s">
        <v>197</v>
      </c>
      <c r="C99" s="30"/>
      <c r="D99" s="30"/>
      <c r="E99" s="30"/>
      <c r="F99" s="30"/>
      <c r="G99" s="23"/>
      <c r="H99" s="24"/>
      <c r="I99" s="24"/>
      <c r="J99" s="4"/>
      <c r="K99" s="4"/>
      <c r="L99" s="4"/>
      <c r="M99" s="4"/>
      <c r="N99" s="4"/>
    </row>
    <row r="100" spans="1:14" s="19" customFormat="1" ht="14.25" customHeight="1" x14ac:dyDescent="0.35">
      <c r="A100" s="28" t="s">
        <v>198</v>
      </c>
      <c r="B100" s="29" t="s">
        <v>199</v>
      </c>
      <c r="C100" s="30"/>
      <c r="D100" s="30"/>
      <c r="E100" s="30"/>
      <c r="F100" s="30"/>
      <c r="G100" s="23"/>
      <c r="H100" s="24"/>
      <c r="I100" s="24"/>
      <c r="J100" s="4"/>
      <c r="K100" s="4"/>
      <c r="L100" s="4"/>
      <c r="M100" s="4"/>
      <c r="N100" s="4"/>
    </row>
    <row r="101" spans="1:14" s="19" customFormat="1" ht="14.25" customHeight="1" x14ac:dyDescent="0.35">
      <c r="A101" s="28" t="s">
        <v>200</v>
      </c>
      <c r="B101" s="29" t="s">
        <v>201</v>
      </c>
      <c r="C101" s="51">
        <v>86999</v>
      </c>
      <c r="D101" s="51">
        <v>86999</v>
      </c>
      <c r="E101" s="30">
        <v>6929</v>
      </c>
      <c r="F101" s="30"/>
      <c r="G101" s="23"/>
      <c r="H101" s="24"/>
      <c r="I101" s="24"/>
      <c r="J101" s="4"/>
      <c r="K101" s="4"/>
      <c r="L101" s="4"/>
      <c r="M101" s="4"/>
      <c r="N101" s="4"/>
    </row>
    <row r="102" spans="1:14" s="19" customFormat="1" ht="14.25" customHeight="1" x14ac:dyDescent="0.35">
      <c r="A102" s="28" t="s">
        <v>202</v>
      </c>
      <c r="B102" s="29" t="s">
        <v>203</v>
      </c>
      <c r="C102" s="30"/>
      <c r="D102" s="30"/>
      <c r="E102" s="30"/>
      <c r="F102" s="30"/>
      <c r="G102" s="23"/>
      <c r="H102" s="24"/>
      <c r="I102" s="24"/>
      <c r="J102" s="4"/>
      <c r="K102" s="4"/>
      <c r="L102" s="4"/>
      <c r="M102" s="4"/>
      <c r="N102" s="4"/>
    </row>
    <row r="103" spans="1:14" s="19" customFormat="1" ht="14.25" customHeight="1" x14ac:dyDescent="0.35">
      <c r="A103" s="28" t="s">
        <v>204</v>
      </c>
      <c r="B103" s="29" t="s">
        <v>205</v>
      </c>
      <c r="C103" s="30"/>
      <c r="D103" s="30"/>
      <c r="E103" s="30"/>
      <c r="F103" s="30"/>
      <c r="G103" s="23"/>
      <c r="H103" s="24"/>
      <c r="I103" s="24"/>
      <c r="J103" s="4"/>
      <c r="K103" s="4"/>
      <c r="L103" s="4"/>
      <c r="M103" s="4"/>
      <c r="N103" s="4"/>
    </row>
    <row r="104" spans="1:14" s="19" customFormat="1" ht="14.25" customHeight="1" x14ac:dyDescent="0.35">
      <c r="A104" s="25" t="s">
        <v>206</v>
      </c>
      <c r="B104" s="26" t="s">
        <v>207</v>
      </c>
      <c r="C104" s="27">
        <f>SUM(C105+C108+C109+C111)</f>
        <v>190632</v>
      </c>
      <c r="D104" s="27">
        <f>SUM(D105+D108+D109+D111)</f>
        <v>190632</v>
      </c>
      <c r="E104" s="27">
        <f>SUM(E105+E108+E109+E111)</f>
        <v>28982</v>
      </c>
      <c r="F104" s="27">
        <f>SUM(F105+F108+F109+F111)</f>
        <v>0</v>
      </c>
      <c r="G104" s="23"/>
      <c r="H104" s="24"/>
      <c r="I104" s="24"/>
      <c r="J104" s="4"/>
      <c r="K104" s="4"/>
      <c r="L104" s="4"/>
      <c r="M104" s="4"/>
      <c r="N104" s="4"/>
    </row>
    <row r="105" spans="1:14" s="19" customFormat="1" ht="14.25" customHeight="1" x14ac:dyDescent="0.35">
      <c r="A105" s="28" t="s">
        <v>208</v>
      </c>
      <c r="B105" s="29" t="s">
        <v>209</v>
      </c>
      <c r="C105" s="31">
        <f>SUM(C106+C107)</f>
        <v>0</v>
      </c>
      <c r="D105" s="31">
        <f>SUM(D106+D107)</f>
        <v>0</v>
      </c>
      <c r="E105" s="31">
        <f>SUM(E106+E107)</f>
        <v>28982</v>
      </c>
      <c r="F105" s="31">
        <f>SUM(F106+F107)</f>
        <v>0</v>
      </c>
      <c r="G105" s="23"/>
      <c r="H105" s="24"/>
      <c r="I105" s="24"/>
      <c r="J105" s="4"/>
      <c r="K105" s="4"/>
      <c r="L105" s="4"/>
      <c r="M105" s="4"/>
      <c r="N105" s="4"/>
    </row>
    <row r="106" spans="1:14" s="19" customFormat="1" ht="14.25" customHeight="1" x14ac:dyDescent="0.35">
      <c r="A106" s="32" t="s">
        <v>210</v>
      </c>
      <c r="B106" s="33" t="s">
        <v>211</v>
      </c>
      <c r="C106" s="30"/>
      <c r="D106" s="30"/>
      <c r="E106" s="30"/>
      <c r="F106" s="30"/>
      <c r="G106" s="23"/>
      <c r="H106" s="24"/>
      <c r="I106" s="24"/>
      <c r="J106" s="4"/>
      <c r="K106" s="4"/>
      <c r="L106" s="4"/>
      <c r="M106" s="4"/>
      <c r="N106" s="4"/>
    </row>
    <row r="107" spans="1:14" s="19" customFormat="1" ht="14.25" customHeight="1" x14ac:dyDescent="0.35">
      <c r="A107" s="32" t="s">
        <v>212</v>
      </c>
      <c r="B107" s="33" t="s">
        <v>213</v>
      </c>
      <c r="C107" s="30"/>
      <c r="D107" s="30"/>
      <c r="E107" s="30">
        <v>28982</v>
      </c>
      <c r="F107" s="30"/>
      <c r="G107" s="23"/>
      <c r="H107" s="24"/>
      <c r="I107" s="24"/>
      <c r="J107" s="4"/>
      <c r="K107" s="4"/>
      <c r="L107" s="4"/>
      <c r="M107" s="4"/>
      <c r="N107" s="4"/>
    </row>
    <row r="108" spans="1:14" s="19" customFormat="1" ht="14.25" customHeight="1" x14ac:dyDescent="0.35">
      <c r="A108" s="28" t="s">
        <v>214</v>
      </c>
      <c r="B108" s="29" t="s">
        <v>215</v>
      </c>
      <c r="C108" s="30"/>
      <c r="D108" s="30"/>
      <c r="E108" s="30"/>
      <c r="F108" s="30"/>
      <c r="G108" s="23"/>
      <c r="H108" s="24"/>
      <c r="I108" s="24"/>
      <c r="J108" s="4"/>
      <c r="K108" s="4"/>
      <c r="L108" s="4"/>
      <c r="M108" s="4"/>
      <c r="N108" s="4"/>
    </row>
    <row r="109" spans="1:14" s="19" customFormat="1" ht="14.25" customHeight="1" x14ac:dyDescent="0.35">
      <c r="A109" s="28" t="s">
        <v>216</v>
      </c>
      <c r="B109" s="29" t="s">
        <v>217</v>
      </c>
      <c r="C109" s="31">
        <f>SUM(C110)</f>
        <v>190632</v>
      </c>
      <c r="D109" s="31">
        <f>SUM(D110)</f>
        <v>190632</v>
      </c>
      <c r="E109" s="31">
        <f>SUM(E110)</f>
        <v>0</v>
      </c>
      <c r="F109" s="31">
        <f>SUM(F110)</f>
        <v>0</v>
      </c>
      <c r="G109" s="23"/>
      <c r="H109" s="24"/>
      <c r="I109" s="24"/>
      <c r="J109" s="4"/>
      <c r="K109" s="4"/>
      <c r="L109" s="4"/>
      <c r="M109" s="4"/>
      <c r="N109" s="4"/>
    </row>
    <row r="110" spans="1:14" s="19" customFormat="1" ht="14.25" customHeight="1" x14ac:dyDescent="0.35">
      <c r="A110" s="32" t="s">
        <v>218</v>
      </c>
      <c r="B110" s="33" t="s">
        <v>219</v>
      </c>
      <c r="C110" s="51">
        <v>190632</v>
      </c>
      <c r="D110" s="51">
        <v>190632</v>
      </c>
      <c r="E110" s="30"/>
      <c r="F110" s="30"/>
      <c r="G110" s="23"/>
      <c r="H110" s="24"/>
      <c r="I110" s="24"/>
      <c r="J110" s="4"/>
      <c r="K110" s="4"/>
      <c r="L110" s="4"/>
      <c r="M110" s="4"/>
      <c r="N110" s="4"/>
    </row>
    <row r="111" spans="1:14" s="19" customFormat="1" ht="14.25" customHeight="1" x14ac:dyDescent="0.35">
      <c r="A111" s="28" t="s">
        <v>220</v>
      </c>
      <c r="B111" s="29" t="s">
        <v>221</v>
      </c>
      <c r="C111" s="30"/>
      <c r="D111" s="30"/>
      <c r="E111" s="30"/>
      <c r="F111" s="30"/>
      <c r="G111" s="23"/>
      <c r="H111" s="24"/>
      <c r="I111" s="24"/>
      <c r="J111" s="4"/>
      <c r="K111" s="4"/>
      <c r="L111" s="4"/>
      <c r="M111" s="4"/>
      <c r="N111" s="4"/>
    </row>
    <row r="112" spans="1:14" s="19" customFormat="1" ht="14.25" customHeight="1" x14ac:dyDescent="0.35">
      <c r="A112" s="20" t="s">
        <v>222</v>
      </c>
      <c r="B112" s="20" t="s">
        <v>223</v>
      </c>
      <c r="C112" s="22">
        <f>SUM(C113+C176+C179+C192+C199)</f>
        <v>1615234</v>
      </c>
      <c r="D112" s="22">
        <f>SUM(D113+D176+D179+D192+D199)</f>
        <v>1615234</v>
      </c>
      <c r="E112" s="22">
        <f>SUM(E113+E176+E179+E192+E199)</f>
        <v>166054</v>
      </c>
      <c r="F112" s="22">
        <f>SUM(F113+F176+F179+F192+F199)</f>
        <v>0</v>
      </c>
      <c r="G112" s="23"/>
      <c r="H112" s="24"/>
      <c r="I112" s="24"/>
      <c r="J112" s="4"/>
      <c r="K112" s="4"/>
      <c r="L112" s="4"/>
      <c r="M112" s="4"/>
      <c r="N112" s="4"/>
    </row>
    <row r="113" spans="1:14" s="19" customFormat="1" ht="14.25" customHeight="1" x14ac:dyDescent="0.35">
      <c r="A113" s="25" t="s">
        <v>224</v>
      </c>
      <c r="B113" s="26" t="s">
        <v>13</v>
      </c>
      <c r="C113" s="27">
        <f>SUM(C114+C115+C117+C118+C122+C125+C128+C136+C138+C140+C149+C152+C155+C156+C158+C159+C160+C162+C163+C164+C165+C175+C154+C166+C167+C168+C169+C172+C173+C174)</f>
        <v>1563870</v>
      </c>
      <c r="D113" s="27">
        <f>SUM(D114+D115+D117+D118+D122+D125+D128+D136+D138+D140+D149+D152+D155+D156+D158+D159+D160+D162+D163+D164+D165+D175+D154+D166+D167+D168+D169+D172+D173+D174)</f>
        <v>1563870</v>
      </c>
      <c r="E113" s="27">
        <f>SUM(E114+E115+E117+E118+E122+E125+E128+E136+E138+E140+E149+E152+E155+E156+E158+E159+E160+E162+E163+E164+E165+E175+E154+E166+E167+E168+E169+E172+E173+E174)</f>
        <v>166054</v>
      </c>
      <c r="F113" s="27">
        <f>SUM(F114+F115+F117+F118+F122+F125+F128+F136+F138+F140+F149+F152+F155+F156+F158+F159+F160+F162+F163+F164+F165+F175+F154+F166+F167+F168+F169+F172+F173+F174)</f>
        <v>0</v>
      </c>
      <c r="G113" s="23"/>
      <c r="H113" s="24"/>
      <c r="I113" s="24"/>
      <c r="J113" s="4"/>
      <c r="K113" s="4"/>
      <c r="L113" s="4"/>
      <c r="M113" s="4"/>
      <c r="N113" s="4"/>
    </row>
    <row r="114" spans="1:14" s="19" customFormat="1" ht="14.25" customHeight="1" x14ac:dyDescent="0.35">
      <c r="A114" s="28" t="s">
        <v>225</v>
      </c>
      <c r="B114" s="29" t="s">
        <v>15</v>
      </c>
      <c r="C114" s="51">
        <v>744015</v>
      </c>
      <c r="D114" s="51">
        <v>744015</v>
      </c>
      <c r="E114" s="30">
        <v>135737</v>
      </c>
      <c r="F114" s="30"/>
      <c r="G114" s="23"/>
      <c r="H114" s="24"/>
      <c r="I114" s="24"/>
      <c r="J114" s="4"/>
      <c r="K114" s="4"/>
      <c r="L114" s="4"/>
      <c r="M114" s="4"/>
      <c r="N114" s="4"/>
    </row>
    <row r="115" spans="1:14" s="19" customFormat="1" ht="14.25" customHeight="1" x14ac:dyDescent="0.35">
      <c r="A115" s="28" t="s">
        <v>226</v>
      </c>
      <c r="B115" s="29" t="s">
        <v>17</v>
      </c>
      <c r="C115" s="31">
        <f>C116</f>
        <v>0</v>
      </c>
      <c r="D115" s="31">
        <f>D116</f>
        <v>0</v>
      </c>
      <c r="E115" s="31">
        <f>E116</f>
        <v>0</v>
      </c>
      <c r="F115" s="31">
        <f>F116</f>
        <v>0</v>
      </c>
      <c r="G115" s="23"/>
      <c r="H115" s="24"/>
      <c r="I115" s="24"/>
      <c r="J115" s="4"/>
      <c r="K115" s="4"/>
      <c r="L115" s="4"/>
      <c r="M115" s="4"/>
      <c r="N115" s="4"/>
    </row>
    <row r="116" spans="1:14" s="19" customFormat="1" ht="14.25" customHeight="1" x14ac:dyDescent="0.35">
      <c r="A116" s="32" t="s">
        <v>227</v>
      </c>
      <c r="B116" s="33" t="s">
        <v>19</v>
      </c>
      <c r="C116" s="30"/>
      <c r="D116" s="30"/>
      <c r="E116" s="30"/>
      <c r="F116" s="30"/>
      <c r="G116" s="23"/>
      <c r="H116" s="24"/>
      <c r="I116" s="24"/>
      <c r="J116" s="4"/>
      <c r="K116" s="4"/>
      <c r="L116" s="4"/>
      <c r="M116" s="4"/>
      <c r="N116" s="4"/>
    </row>
    <row r="117" spans="1:14" s="19" customFormat="1" ht="14.25" customHeight="1" x14ac:dyDescent="0.35">
      <c r="A117" s="28" t="s">
        <v>228</v>
      </c>
      <c r="B117" s="29" t="s">
        <v>23</v>
      </c>
      <c r="C117" s="30"/>
      <c r="D117" s="30"/>
      <c r="E117" s="30"/>
      <c r="F117" s="30"/>
      <c r="G117" s="23"/>
      <c r="H117" s="24"/>
      <c r="I117" s="24"/>
      <c r="J117" s="4"/>
      <c r="K117" s="4"/>
      <c r="L117" s="4"/>
      <c r="M117" s="4"/>
      <c r="N117" s="4"/>
    </row>
    <row r="118" spans="1:14" s="19" customFormat="1" ht="14.25" customHeight="1" x14ac:dyDescent="0.35">
      <c r="A118" s="28" t="s">
        <v>229</v>
      </c>
      <c r="B118" s="29" t="s">
        <v>27</v>
      </c>
      <c r="C118" s="31">
        <f>SUM(C119+C120+C121)</f>
        <v>7889</v>
      </c>
      <c r="D118" s="31">
        <f>SUM(D119+D120+D121)</f>
        <v>7889</v>
      </c>
      <c r="E118" s="31">
        <f>SUM(E119+E120+E121)</f>
        <v>0</v>
      </c>
      <c r="F118" s="31">
        <f>SUM(F119+F120+F121)</f>
        <v>0</v>
      </c>
      <c r="G118" s="23"/>
      <c r="H118" s="24"/>
      <c r="I118" s="24"/>
      <c r="J118" s="4"/>
      <c r="K118" s="4"/>
      <c r="L118" s="4"/>
      <c r="M118" s="4"/>
      <c r="N118" s="4"/>
    </row>
    <row r="119" spans="1:14" s="19" customFormat="1" ht="14.25" customHeight="1" x14ac:dyDescent="0.35">
      <c r="A119" s="32" t="s">
        <v>230</v>
      </c>
      <c r="B119" s="33" t="s">
        <v>29</v>
      </c>
      <c r="C119" s="51">
        <v>7889</v>
      </c>
      <c r="D119" s="51">
        <v>7889</v>
      </c>
      <c r="E119" s="30"/>
      <c r="F119" s="30"/>
      <c r="G119" s="23"/>
      <c r="H119" s="24"/>
      <c r="I119" s="24"/>
      <c r="J119" s="4"/>
      <c r="K119" s="4"/>
      <c r="L119" s="4"/>
      <c r="M119" s="4"/>
      <c r="N119" s="4"/>
    </row>
    <row r="120" spans="1:14" s="19" customFormat="1" ht="14.25" customHeight="1" x14ac:dyDescent="0.35">
      <c r="A120" s="32" t="s">
        <v>231</v>
      </c>
      <c r="B120" s="33" t="s">
        <v>31</v>
      </c>
      <c r="C120" s="30"/>
      <c r="D120" s="30"/>
      <c r="E120" s="30"/>
      <c r="F120" s="30"/>
      <c r="G120" s="23"/>
      <c r="H120" s="24"/>
      <c r="I120" s="24"/>
      <c r="J120" s="4"/>
      <c r="K120" s="4"/>
      <c r="L120" s="4"/>
      <c r="M120" s="4"/>
      <c r="N120" s="4"/>
    </row>
    <row r="121" spans="1:14" s="19" customFormat="1" ht="14.25" customHeight="1" x14ac:dyDescent="0.35">
      <c r="A121" s="32" t="s">
        <v>232</v>
      </c>
      <c r="B121" s="33" t="s">
        <v>35</v>
      </c>
      <c r="C121" s="30"/>
      <c r="D121" s="30"/>
      <c r="E121" s="30"/>
      <c r="F121" s="30"/>
      <c r="G121" s="23"/>
      <c r="H121" s="24"/>
      <c r="I121" s="24"/>
      <c r="J121" s="4"/>
      <c r="K121" s="4"/>
      <c r="L121" s="4"/>
      <c r="M121" s="4"/>
      <c r="N121" s="4"/>
    </row>
    <row r="122" spans="1:14" s="19" customFormat="1" ht="14.25" customHeight="1" x14ac:dyDescent="0.35">
      <c r="A122" s="28" t="s">
        <v>233</v>
      </c>
      <c r="B122" s="29" t="s">
        <v>234</v>
      </c>
      <c r="C122" s="31">
        <f>SUM(C123+C124)</f>
        <v>0</v>
      </c>
      <c r="D122" s="31">
        <f>SUM(D123+D124)</f>
        <v>0</v>
      </c>
      <c r="E122" s="31">
        <f>SUM(E123+E124)</f>
        <v>0</v>
      </c>
      <c r="F122" s="31">
        <f>SUM(F123+F124)</f>
        <v>0</v>
      </c>
      <c r="G122" s="23"/>
      <c r="H122" s="24"/>
      <c r="I122" s="24"/>
      <c r="J122" s="4"/>
      <c r="K122" s="4"/>
      <c r="L122" s="4"/>
      <c r="M122" s="4"/>
      <c r="N122" s="4"/>
    </row>
    <row r="123" spans="1:14" s="19" customFormat="1" ht="14.25" customHeight="1" x14ac:dyDescent="0.35">
      <c r="A123" s="32" t="s">
        <v>235</v>
      </c>
      <c r="B123" s="33" t="s">
        <v>39</v>
      </c>
      <c r="C123" s="34"/>
      <c r="D123" s="34"/>
      <c r="E123" s="34"/>
      <c r="F123" s="34"/>
      <c r="G123" s="23"/>
      <c r="H123" s="24"/>
      <c r="I123" s="24"/>
      <c r="J123" s="4"/>
      <c r="K123" s="4"/>
      <c r="L123" s="4"/>
      <c r="M123" s="4"/>
      <c r="N123" s="4"/>
    </row>
    <row r="124" spans="1:14" s="19" customFormat="1" ht="14.25" customHeight="1" x14ac:dyDescent="0.35">
      <c r="A124" s="32" t="s">
        <v>236</v>
      </c>
      <c r="B124" s="33" t="s">
        <v>237</v>
      </c>
      <c r="C124" s="34"/>
      <c r="D124" s="34"/>
      <c r="E124" s="34"/>
      <c r="F124" s="34"/>
      <c r="G124" s="23"/>
      <c r="H124" s="24"/>
      <c r="I124" s="24"/>
      <c r="J124" s="4"/>
      <c r="K124" s="4"/>
      <c r="L124" s="4"/>
      <c r="M124" s="4"/>
      <c r="N124" s="4"/>
    </row>
    <row r="125" spans="1:14" s="19" customFormat="1" ht="14.25" customHeight="1" x14ac:dyDescent="0.35">
      <c r="A125" s="28" t="s">
        <v>238</v>
      </c>
      <c r="B125" s="29" t="s">
        <v>45</v>
      </c>
      <c r="C125" s="31">
        <f>SUM(C126+C127)</f>
        <v>482</v>
      </c>
      <c r="D125" s="31">
        <f>SUM(D126+D127)</f>
        <v>482</v>
      </c>
      <c r="E125" s="31">
        <f>SUM(E126+E127)</f>
        <v>0</v>
      </c>
      <c r="F125" s="31">
        <f>SUM(F126+F127)</f>
        <v>0</v>
      </c>
      <c r="G125" s="23"/>
      <c r="H125" s="24"/>
      <c r="I125" s="24"/>
      <c r="J125" s="4"/>
      <c r="K125" s="4"/>
      <c r="L125" s="4"/>
      <c r="M125" s="4"/>
      <c r="N125" s="4"/>
    </row>
    <row r="126" spans="1:14" s="19" customFormat="1" ht="14.25" customHeight="1" x14ac:dyDescent="0.35">
      <c r="A126" s="32" t="s">
        <v>239</v>
      </c>
      <c r="B126" s="33" t="s">
        <v>47</v>
      </c>
      <c r="C126" s="34"/>
      <c r="D126" s="34"/>
      <c r="E126" s="34"/>
      <c r="F126" s="34"/>
      <c r="G126" s="23"/>
      <c r="H126" s="24"/>
      <c r="I126" s="24"/>
      <c r="J126" s="4"/>
      <c r="K126" s="4"/>
      <c r="L126" s="4"/>
      <c r="M126" s="4"/>
      <c r="N126" s="4"/>
    </row>
    <row r="127" spans="1:14" s="19" customFormat="1" ht="14.25" customHeight="1" x14ac:dyDescent="0.35">
      <c r="A127" s="32" t="s">
        <v>240</v>
      </c>
      <c r="B127" s="33" t="s">
        <v>49</v>
      </c>
      <c r="C127" s="51">
        <v>482</v>
      </c>
      <c r="D127" s="51">
        <v>482</v>
      </c>
      <c r="E127" s="34"/>
      <c r="F127" s="34"/>
      <c r="G127" s="23"/>
      <c r="H127" s="24"/>
      <c r="I127" s="24"/>
      <c r="J127" s="4"/>
      <c r="K127" s="4"/>
      <c r="L127" s="4"/>
      <c r="M127" s="4"/>
      <c r="N127" s="4"/>
    </row>
    <row r="128" spans="1:14" s="19" customFormat="1" ht="14.25" customHeight="1" x14ac:dyDescent="0.35">
      <c r="A128" s="28" t="s">
        <v>241</v>
      </c>
      <c r="B128" s="29" t="s">
        <v>51</v>
      </c>
      <c r="C128" s="31">
        <f>SUM(C129+C130+C131+C132+C133+C134+C135)</f>
        <v>106559</v>
      </c>
      <c r="D128" s="31">
        <f>SUM(D129+D130+D131+D132+D133+D134+D135)</f>
        <v>106559</v>
      </c>
      <c r="E128" s="31">
        <f>SUM(E129+E130+E131+E132+E133+E134+E135)</f>
        <v>7119</v>
      </c>
      <c r="F128" s="31">
        <f>SUM(F129+F130+F131+F132+F133+F134+F135)</f>
        <v>0</v>
      </c>
      <c r="G128" s="23"/>
      <c r="H128" s="24"/>
      <c r="I128" s="24"/>
      <c r="J128" s="4"/>
      <c r="K128" s="4"/>
      <c r="L128" s="4"/>
      <c r="M128" s="4"/>
      <c r="N128" s="4"/>
    </row>
    <row r="129" spans="1:14" s="19" customFormat="1" ht="14.25" customHeight="1" x14ac:dyDescent="0.35">
      <c r="A129" s="32" t="s">
        <v>242</v>
      </c>
      <c r="B129" s="33" t="s">
        <v>53</v>
      </c>
      <c r="C129" s="34"/>
      <c r="D129" s="34"/>
      <c r="E129" s="34">
        <v>7119</v>
      </c>
      <c r="F129" s="34"/>
      <c r="G129" s="23"/>
      <c r="H129" s="24"/>
      <c r="I129" s="24"/>
      <c r="J129" s="4"/>
      <c r="K129" s="4"/>
      <c r="L129" s="4"/>
      <c r="M129" s="4"/>
      <c r="N129" s="4"/>
    </row>
    <row r="130" spans="1:14" s="19" customFormat="1" ht="32.25" customHeight="1" x14ac:dyDescent="0.35">
      <c r="A130" s="32" t="s">
        <v>243</v>
      </c>
      <c r="B130" s="33" t="s">
        <v>55</v>
      </c>
      <c r="C130" s="34"/>
      <c r="D130" s="34"/>
      <c r="E130" s="34"/>
      <c r="F130" s="34"/>
      <c r="G130" s="23"/>
      <c r="H130" s="24"/>
      <c r="I130" s="24"/>
      <c r="J130" s="4"/>
      <c r="K130" s="4"/>
      <c r="L130" s="4"/>
      <c r="M130" s="4"/>
      <c r="N130" s="4"/>
    </row>
    <row r="131" spans="1:14" s="19" customFormat="1" ht="30.75" customHeight="1" x14ac:dyDescent="0.35">
      <c r="A131" s="32" t="s">
        <v>244</v>
      </c>
      <c r="B131" s="33" t="s">
        <v>57</v>
      </c>
      <c r="C131" s="34"/>
      <c r="D131" s="34"/>
      <c r="E131" s="34"/>
      <c r="F131" s="34"/>
      <c r="G131" s="23"/>
      <c r="H131" s="24"/>
      <c r="I131" s="24"/>
      <c r="J131" s="4"/>
      <c r="K131" s="4"/>
      <c r="L131" s="4"/>
      <c r="M131" s="4"/>
      <c r="N131" s="4"/>
    </row>
    <row r="132" spans="1:14" s="19" customFormat="1" ht="14.25" customHeight="1" x14ac:dyDescent="0.35">
      <c r="A132" s="32" t="s">
        <v>245</v>
      </c>
      <c r="B132" s="33" t="s">
        <v>59</v>
      </c>
      <c r="C132" s="34"/>
      <c r="D132" s="34"/>
      <c r="E132" s="34"/>
      <c r="F132" s="34"/>
      <c r="G132" s="23"/>
      <c r="H132" s="24"/>
      <c r="I132" s="24"/>
      <c r="J132" s="4"/>
      <c r="K132" s="4"/>
      <c r="L132" s="4"/>
      <c r="M132" s="4"/>
      <c r="N132" s="4"/>
    </row>
    <row r="133" spans="1:14" s="19" customFormat="1" ht="14.25" customHeight="1" x14ac:dyDescent="0.35">
      <c r="A133" s="32" t="s">
        <v>246</v>
      </c>
      <c r="B133" s="33" t="s">
        <v>61</v>
      </c>
      <c r="C133" s="34"/>
      <c r="D133" s="34"/>
      <c r="E133" s="34"/>
      <c r="F133" s="34"/>
      <c r="G133" s="23"/>
      <c r="H133" s="24"/>
      <c r="I133" s="24"/>
      <c r="J133" s="4"/>
      <c r="K133" s="4"/>
      <c r="L133" s="4"/>
      <c r="M133" s="4"/>
      <c r="N133" s="4"/>
    </row>
    <row r="134" spans="1:14" s="19" customFormat="1" ht="14.25" customHeight="1" x14ac:dyDescent="0.35">
      <c r="A134" s="32" t="s">
        <v>247</v>
      </c>
      <c r="B134" s="33" t="s">
        <v>63</v>
      </c>
      <c r="C134" s="34"/>
      <c r="D134" s="34"/>
      <c r="E134" s="34"/>
      <c r="F134" s="34"/>
      <c r="G134" s="23"/>
      <c r="H134" s="24"/>
      <c r="I134" s="24"/>
      <c r="J134" s="4"/>
      <c r="K134" s="4"/>
      <c r="L134" s="4"/>
      <c r="M134" s="4"/>
      <c r="N134" s="4"/>
    </row>
    <row r="135" spans="1:14" s="19" customFormat="1" ht="14.25" customHeight="1" x14ac:dyDescent="0.35">
      <c r="A135" s="32" t="s">
        <v>248</v>
      </c>
      <c r="B135" s="33" t="s">
        <v>65</v>
      </c>
      <c r="C135" s="51">
        <v>106559</v>
      </c>
      <c r="D135" s="51">
        <v>106559</v>
      </c>
      <c r="E135" s="34"/>
      <c r="F135" s="34"/>
      <c r="G135" s="23"/>
      <c r="H135" s="24"/>
      <c r="I135" s="24"/>
      <c r="J135" s="4"/>
      <c r="K135" s="4"/>
      <c r="L135" s="4"/>
      <c r="M135" s="4"/>
      <c r="N135" s="4"/>
    </row>
    <row r="136" spans="1:14" s="19" customFormat="1" ht="14.25" customHeight="1" x14ac:dyDescent="0.35">
      <c r="A136" s="28" t="s">
        <v>249</v>
      </c>
      <c r="B136" s="29" t="s">
        <v>67</v>
      </c>
      <c r="C136" s="31">
        <f>SUM(C137)</f>
        <v>0</v>
      </c>
      <c r="D136" s="31">
        <f>SUM(D137)</f>
        <v>0</v>
      </c>
      <c r="E136" s="31">
        <f>SUM(E137)</f>
        <v>0</v>
      </c>
      <c r="F136" s="31">
        <f>SUM(F137)</f>
        <v>0</v>
      </c>
      <c r="G136" s="23"/>
      <c r="H136" s="24"/>
      <c r="I136" s="24"/>
      <c r="J136" s="4"/>
      <c r="K136" s="4"/>
      <c r="L136" s="4"/>
      <c r="M136" s="4"/>
      <c r="N136" s="4"/>
    </row>
    <row r="137" spans="1:14" s="19" customFormat="1" ht="14.25" customHeight="1" x14ac:dyDescent="0.35">
      <c r="A137" s="32" t="s">
        <v>250</v>
      </c>
      <c r="B137" s="33" t="s">
        <v>69</v>
      </c>
      <c r="C137" s="34"/>
      <c r="D137" s="34"/>
      <c r="E137" s="34"/>
      <c r="F137" s="34"/>
      <c r="G137" s="23"/>
      <c r="H137" s="24"/>
      <c r="I137" s="24"/>
      <c r="J137" s="4"/>
      <c r="K137" s="4"/>
      <c r="L137" s="4"/>
      <c r="M137" s="4"/>
      <c r="N137" s="4"/>
    </row>
    <row r="138" spans="1:14" s="19" customFormat="1" ht="14.25" customHeight="1" x14ac:dyDescent="0.35">
      <c r="A138" s="28" t="s">
        <v>251</v>
      </c>
      <c r="B138" s="29" t="s">
        <v>71</v>
      </c>
      <c r="C138" s="31">
        <f>SUM(C139)</f>
        <v>9496</v>
      </c>
      <c r="D138" s="31">
        <f>SUM(D139)</f>
        <v>9496</v>
      </c>
      <c r="E138" s="31">
        <f>SUM(E139)</f>
        <v>0</v>
      </c>
      <c r="F138" s="31">
        <f>SUM(F139)</f>
        <v>0</v>
      </c>
      <c r="G138" s="23"/>
      <c r="H138" s="24"/>
      <c r="I138" s="24"/>
      <c r="J138" s="4"/>
      <c r="K138" s="4"/>
      <c r="L138" s="4"/>
      <c r="M138" s="4"/>
      <c r="N138" s="4"/>
    </row>
    <row r="139" spans="1:14" s="19" customFormat="1" ht="14.25" customHeight="1" x14ac:dyDescent="0.35">
      <c r="A139" s="32" t="s">
        <v>252</v>
      </c>
      <c r="B139" s="33" t="s">
        <v>73</v>
      </c>
      <c r="C139" s="51">
        <v>9496</v>
      </c>
      <c r="D139" s="51">
        <v>9496</v>
      </c>
      <c r="E139" s="34"/>
      <c r="F139" s="34"/>
      <c r="G139" s="23"/>
      <c r="H139" s="24"/>
      <c r="I139" s="24"/>
      <c r="J139" s="4"/>
      <c r="K139" s="4"/>
      <c r="L139" s="4"/>
      <c r="M139" s="4"/>
      <c r="N139" s="4"/>
    </row>
    <row r="140" spans="1:14" s="19" customFormat="1" ht="14.25" customHeight="1" x14ac:dyDescent="0.35">
      <c r="A140" s="28" t="s">
        <v>253</v>
      </c>
      <c r="B140" s="29" t="s">
        <v>75</v>
      </c>
      <c r="C140" s="31">
        <f>SUM(C141+C142+C143+C144+C145+C146+C147+C148)</f>
        <v>0</v>
      </c>
      <c r="D140" s="31">
        <f>SUM(D141+D142+D143+D144+D145+D146+D147+D148)</f>
        <v>0</v>
      </c>
      <c r="E140" s="31">
        <f>SUM(E141+E142+E143+E144+E145+E146+E147+E148)</f>
        <v>0</v>
      </c>
      <c r="F140" s="31">
        <f>SUM(F141+F142+F143+F144+F145+F146+F147+F148)</f>
        <v>0</v>
      </c>
      <c r="G140" s="23"/>
      <c r="H140" s="24"/>
      <c r="I140" s="24"/>
      <c r="J140" s="4"/>
      <c r="K140" s="4"/>
      <c r="L140" s="4"/>
      <c r="M140" s="4"/>
      <c r="N140" s="4"/>
    </row>
    <row r="141" spans="1:14" s="19" customFormat="1" ht="14.25" customHeight="1" x14ac:dyDescent="0.35">
      <c r="A141" s="32" t="s">
        <v>254</v>
      </c>
      <c r="B141" s="33" t="s">
        <v>77</v>
      </c>
      <c r="C141" s="34"/>
      <c r="D141" s="34"/>
      <c r="E141" s="34"/>
      <c r="F141" s="34"/>
      <c r="G141" s="23"/>
      <c r="H141" s="24"/>
      <c r="I141" s="24"/>
      <c r="J141" s="4"/>
      <c r="K141" s="4"/>
      <c r="L141" s="4"/>
      <c r="M141" s="4"/>
      <c r="N141" s="4"/>
    </row>
    <row r="142" spans="1:14" s="19" customFormat="1" ht="14.25" customHeight="1" x14ac:dyDescent="0.35">
      <c r="A142" s="32" t="s">
        <v>255</v>
      </c>
      <c r="B142" s="33" t="s">
        <v>79</v>
      </c>
      <c r="C142" s="34"/>
      <c r="D142" s="34"/>
      <c r="E142" s="34"/>
      <c r="F142" s="34"/>
      <c r="G142" s="23"/>
      <c r="H142" s="24"/>
      <c r="I142" s="24"/>
      <c r="J142" s="4"/>
      <c r="K142" s="4"/>
      <c r="L142" s="4"/>
      <c r="M142" s="4"/>
      <c r="N142" s="4"/>
    </row>
    <row r="143" spans="1:14" s="19" customFormat="1" ht="14.25" customHeight="1" x14ac:dyDescent="0.35">
      <c r="A143" s="32" t="s">
        <v>256</v>
      </c>
      <c r="B143" s="33" t="s">
        <v>81</v>
      </c>
      <c r="C143" s="34"/>
      <c r="D143" s="34"/>
      <c r="E143" s="34"/>
      <c r="F143" s="34"/>
      <c r="G143" s="23"/>
      <c r="H143" s="24"/>
      <c r="I143" s="24"/>
      <c r="J143" s="4"/>
      <c r="K143" s="4"/>
      <c r="L143" s="4"/>
      <c r="M143" s="4"/>
      <c r="N143" s="4"/>
    </row>
    <row r="144" spans="1:14" s="19" customFormat="1" ht="14.25" customHeight="1" x14ac:dyDescent="0.35">
      <c r="A144" s="32" t="s">
        <v>257</v>
      </c>
      <c r="B144" s="33" t="s">
        <v>83</v>
      </c>
      <c r="C144" s="34"/>
      <c r="D144" s="34"/>
      <c r="E144" s="34"/>
      <c r="F144" s="34"/>
      <c r="G144" s="23"/>
      <c r="H144" s="24"/>
      <c r="I144" s="24"/>
      <c r="J144" s="4"/>
      <c r="K144" s="4"/>
      <c r="L144" s="4"/>
      <c r="M144" s="4"/>
      <c r="N144" s="4"/>
    </row>
    <row r="145" spans="1:14" s="19" customFormat="1" ht="14.25" customHeight="1" x14ac:dyDescent="0.35">
      <c r="A145" s="32" t="s">
        <v>258</v>
      </c>
      <c r="B145" s="33" t="s">
        <v>85</v>
      </c>
      <c r="C145" s="34"/>
      <c r="D145" s="34"/>
      <c r="E145" s="34"/>
      <c r="F145" s="34"/>
      <c r="G145" s="23"/>
      <c r="H145" s="24"/>
      <c r="I145" s="24"/>
      <c r="J145" s="4"/>
      <c r="K145" s="4"/>
      <c r="L145" s="4"/>
      <c r="M145" s="4"/>
      <c r="N145" s="4"/>
    </row>
    <row r="146" spans="1:14" s="19" customFormat="1" ht="14.25" customHeight="1" x14ac:dyDescent="0.35">
      <c r="A146" s="32" t="s">
        <v>259</v>
      </c>
      <c r="B146" s="33" t="s">
        <v>87</v>
      </c>
      <c r="C146" s="34"/>
      <c r="D146" s="34"/>
      <c r="E146" s="34"/>
      <c r="F146" s="34"/>
      <c r="G146" s="23"/>
      <c r="H146" s="24"/>
      <c r="I146" s="24"/>
      <c r="J146" s="4"/>
      <c r="K146" s="4"/>
      <c r="L146" s="4"/>
      <c r="M146" s="4"/>
      <c r="N146" s="4"/>
    </row>
    <row r="147" spans="1:14" s="19" customFormat="1" ht="14.25" customHeight="1" x14ac:dyDescent="0.35">
      <c r="A147" s="32" t="s">
        <v>260</v>
      </c>
      <c r="B147" s="33" t="s">
        <v>89</v>
      </c>
      <c r="C147" s="34"/>
      <c r="D147" s="34"/>
      <c r="E147" s="34"/>
      <c r="F147" s="34"/>
      <c r="G147" s="23"/>
      <c r="H147" s="24"/>
      <c r="I147" s="24"/>
      <c r="J147" s="4"/>
      <c r="K147" s="4"/>
      <c r="L147" s="4"/>
      <c r="M147" s="4"/>
      <c r="N147" s="4"/>
    </row>
    <row r="148" spans="1:14" s="19" customFormat="1" ht="14.25" customHeight="1" x14ac:dyDescent="0.35">
      <c r="A148" s="32" t="s">
        <v>261</v>
      </c>
      <c r="B148" s="33" t="s">
        <v>91</v>
      </c>
      <c r="C148" s="34"/>
      <c r="D148" s="34"/>
      <c r="E148" s="34"/>
      <c r="F148" s="34"/>
      <c r="G148" s="23"/>
      <c r="H148" s="24"/>
      <c r="I148" s="24"/>
      <c r="J148" s="4"/>
      <c r="K148" s="4"/>
      <c r="L148" s="4"/>
      <c r="M148" s="4"/>
      <c r="N148" s="4"/>
    </row>
    <row r="149" spans="1:14" s="19" customFormat="1" ht="14.25" customHeight="1" x14ac:dyDescent="0.35">
      <c r="A149" s="28" t="s">
        <v>262</v>
      </c>
      <c r="B149" s="29" t="s">
        <v>263</v>
      </c>
      <c r="C149" s="31">
        <f>SUM(C150+C151)</f>
        <v>0</v>
      </c>
      <c r="D149" s="31">
        <f>SUM(D150+D151)</f>
        <v>0</v>
      </c>
      <c r="E149" s="31">
        <f>SUM(E150+E151)</f>
        <v>0</v>
      </c>
      <c r="F149" s="31">
        <f>SUM(F150+F151)</f>
        <v>0</v>
      </c>
      <c r="G149" s="23"/>
      <c r="H149" s="24"/>
      <c r="I149" s="24"/>
      <c r="J149" s="4"/>
      <c r="K149" s="4"/>
      <c r="L149" s="4"/>
      <c r="M149" s="4"/>
      <c r="N149" s="4"/>
    </row>
    <row r="150" spans="1:14" s="19" customFormat="1" ht="14.25" customHeight="1" x14ac:dyDescent="0.35">
      <c r="A150" s="32" t="s">
        <v>264</v>
      </c>
      <c r="B150" s="33" t="s">
        <v>265</v>
      </c>
      <c r="C150" s="34"/>
      <c r="D150" s="34"/>
      <c r="E150" s="34"/>
      <c r="F150" s="34"/>
      <c r="G150" s="23"/>
      <c r="H150" s="24"/>
      <c r="I150" s="24"/>
      <c r="J150" s="4"/>
      <c r="K150" s="4"/>
      <c r="L150" s="4"/>
      <c r="M150" s="4"/>
      <c r="N150" s="4"/>
    </row>
    <row r="151" spans="1:14" s="19" customFormat="1" ht="14.25" customHeight="1" x14ac:dyDescent="0.35">
      <c r="A151" s="32" t="s">
        <v>266</v>
      </c>
      <c r="B151" s="33" t="s">
        <v>97</v>
      </c>
      <c r="C151" s="34"/>
      <c r="D151" s="34"/>
      <c r="E151" s="34"/>
      <c r="F151" s="34"/>
      <c r="G151" s="23"/>
      <c r="H151" s="24"/>
      <c r="I151" s="24"/>
      <c r="J151" s="4"/>
      <c r="K151" s="4"/>
      <c r="L151" s="4"/>
      <c r="M151" s="4"/>
      <c r="N151" s="4"/>
    </row>
    <row r="152" spans="1:14" s="19" customFormat="1" ht="14.25" customHeight="1" x14ac:dyDescent="0.35">
      <c r="A152" s="28" t="s">
        <v>267</v>
      </c>
      <c r="B152" s="29" t="s">
        <v>99</v>
      </c>
      <c r="C152" s="31">
        <f>SUM(C153)</f>
        <v>0</v>
      </c>
      <c r="D152" s="31">
        <f>SUM(D153)</f>
        <v>0</v>
      </c>
      <c r="E152" s="31">
        <f>SUM(E153)</f>
        <v>21455</v>
      </c>
      <c r="F152" s="31">
        <f>SUM(F153)</f>
        <v>0</v>
      </c>
      <c r="G152" s="23"/>
      <c r="H152" s="24"/>
      <c r="I152" s="24"/>
      <c r="J152" s="4"/>
      <c r="K152" s="4"/>
      <c r="L152" s="4"/>
      <c r="M152" s="4"/>
      <c r="N152" s="4"/>
    </row>
    <row r="153" spans="1:14" s="19" customFormat="1" ht="14.25" customHeight="1" x14ac:dyDescent="0.35">
      <c r="A153" s="32" t="s">
        <v>268</v>
      </c>
      <c r="B153" s="33" t="s">
        <v>103</v>
      </c>
      <c r="C153" s="30"/>
      <c r="D153" s="30"/>
      <c r="E153" s="30">
        <v>21455</v>
      </c>
      <c r="F153" s="30"/>
      <c r="G153" s="23"/>
      <c r="H153" s="24"/>
      <c r="I153" s="24"/>
      <c r="J153" s="4"/>
      <c r="K153" s="4"/>
      <c r="L153" s="4"/>
      <c r="M153" s="4"/>
      <c r="N153" s="4"/>
    </row>
    <row r="154" spans="1:14" s="19" customFormat="1" ht="14.25" customHeight="1" x14ac:dyDescent="0.35">
      <c r="A154" s="28" t="s">
        <v>269</v>
      </c>
      <c r="B154" s="28" t="s">
        <v>107</v>
      </c>
      <c r="C154" s="30"/>
      <c r="D154" s="30"/>
      <c r="E154" s="30"/>
      <c r="F154" s="30"/>
      <c r="G154" s="23"/>
      <c r="H154" s="24"/>
      <c r="I154" s="24"/>
      <c r="J154" s="4"/>
      <c r="K154" s="4"/>
      <c r="L154" s="4"/>
      <c r="M154" s="4"/>
      <c r="N154" s="4"/>
    </row>
    <row r="155" spans="1:14" s="19" customFormat="1" ht="14.25" customHeight="1" x14ac:dyDescent="0.35">
      <c r="A155" s="28" t="s">
        <v>270</v>
      </c>
      <c r="B155" s="29" t="s">
        <v>271</v>
      </c>
      <c r="C155" s="30"/>
      <c r="D155" s="30"/>
      <c r="E155" s="30"/>
      <c r="F155" s="30"/>
      <c r="G155" s="23"/>
      <c r="H155" s="24"/>
      <c r="I155" s="24"/>
      <c r="J155" s="4"/>
      <c r="K155" s="4"/>
      <c r="L155" s="4"/>
      <c r="M155" s="4"/>
      <c r="N155" s="4"/>
    </row>
    <row r="156" spans="1:14" s="19" customFormat="1" ht="14.25" customHeight="1" x14ac:dyDescent="0.35">
      <c r="A156" s="28" t="s">
        <v>272</v>
      </c>
      <c r="B156" s="29" t="s">
        <v>119</v>
      </c>
      <c r="C156" s="31">
        <f>SUM(C157)</f>
        <v>0</v>
      </c>
      <c r="D156" s="31">
        <f>SUM(D157)</f>
        <v>0</v>
      </c>
      <c r="E156" s="31">
        <f>SUM(E157)</f>
        <v>0</v>
      </c>
      <c r="F156" s="31">
        <f>SUM(F157)</f>
        <v>0</v>
      </c>
      <c r="G156" s="23"/>
      <c r="H156" s="24"/>
      <c r="I156" s="24"/>
      <c r="J156" s="4"/>
      <c r="K156" s="4"/>
      <c r="L156" s="4"/>
      <c r="M156" s="4"/>
      <c r="N156" s="4"/>
    </row>
    <row r="157" spans="1:14" s="19" customFormat="1" ht="14.25" customHeight="1" x14ac:dyDescent="0.35">
      <c r="A157" s="32" t="s">
        <v>273</v>
      </c>
      <c r="B157" s="33" t="s">
        <v>121</v>
      </c>
      <c r="C157" s="30"/>
      <c r="D157" s="30"/>
      <c r="E157" s="30"/>
      <c r="F157" s="30"/>
      <c r="G157" s="23"/>
      <c r="H157" s="24"/>
      <c r="I157" s="24"/>
      <c r="J157" s="4"/>
      <c r="K157" s="4"/>
      <c r="L157" s="4"/>
      <c r="M157" s="4"/>
      <c r="N157" s="4"/>
    </row>
    <row r="158" spans="1:14" s="19" customFormat="1" ht="14.25" customHeight="1" x14ac:dyDescent="0.35">
      <c r="A158" s="28" t="s">
        <v>274</v>
      </c>
      <c r="B158" s="29" t="s">
        <v>275</v>
      </c>
      <c r="C158" s="30"/>
      <c r="D158" s="30"/>
      <c r="E158" s="30"/>
      <c r="F158" s="30"/>
      <c r="G158" s="23"/>
      <c r="H158" s="24"/>
      <c r="I158" s="24"/>
      <c r="J158" s="4"/>
      <c r="K158" s="4"/>
      <c r="L158" s="4"/>
      <c r="M158" s="4"/>
      <c r="N158" s="4"/>
    </row>
    <row r="159" spans="1:14" s="19" customFormat="1" ht="14.25" customHeight="1" x14ac:dyDescent="0.35">
      <c r="A159" s="28" t="s">
        <v>276</v>
      </c>
      <c r="B159" s="29" t="s">
        <v>277</v>
      </c>
      <c r="C159" s="30"/>
      <c r="D159" s="30"/>
      <c r="E159" s="30"/>
      <c r="F159" s="30"/>
      <c r="G159" s="23"/>
      <c r="H159" s="24"/>
      <c r="I159" s="24"/>
      <c r="J159" s="4"/>
      <c r="K159" s="4"/>
      <c r="L159" s="4"/>
      <c r="M159" s="4"/>
      <c r="N159" s="4"/>
    </row>
    <row r="160" spans="1:14" s="19" customFormat="1" ht="14.25" customHeight="1" x14ac:dyDescent="0.35">
      <c r="A160" s="28" t="s">
        <v>278</v>
      </c>
      <c r="B160" s="29" t="s">
        <v>127</v>
      </c>
      <c r="C160" s="31">
        <f>SUM(C161)</f>
        <v>0</v>
      </c>
      <c r="D160" s="31">
        <f>SUM(D161)</f>
        <v>0</v>
      </c>
      <c r="E160" s="31">
        <f>SUM(E161)</f>
        <v>0</v>
      </c>
      <c r="F160" s="31">
        <f>SUM(F161)</f>
        <v>0</v>
      </c>
      <c r="G160" s="23"/>
      <c r="H160" s="24"/>
      <c r="I160" s="24"/>
      <c r="J160" s="4"/>
      <c r="K160" s="4"/>
      <c r="L160" s="4"/>
      <c r="M160" s="4"/>
      <c r="N160" s="4"/>
    </row>
    <row r="161" spans="1:14" s="19" customFormat="1" ht="14.25" customHeight="1" x14ac:dyDescent="0.35">
      <c r="A161" s="32" t="s">
        <v>279</v>
      </c>
      <c r="B161" s="32" t="s">
        <v>129</v>
      </c>
      <c r="C161" s="30"/>
      <c r="D161" s="30"/>
      <c r="E161" s="30"/>
      <c r="F161" s="30"/>
      <c r="G161" s="23"/>
      <c r="H161" s="24"/>
      <c r="I161" s="24"/>
      <c r="J161" s="4"/>
      <c r="K161" s="4"/>
      <c r="L161" s="4"/>
      <c r="M161" s="4"/>
      <c r="N161" s="4"/>
    </row>
    <row r="162" spans="1:14" s="19" customFormat="1" ht="14.25" customHeight="1" x14ac:dyDescent="0.35">
      <c r="A162" s="28" t="s">
        <v>280</v>
      </c>
      <c r="B162" s="29" t="s">
        <v>131</v>
      </c>
      <c r="C162" s="30"/>
      <c r="D162" s="30"/>
      <c r="E162" s="30"/>
      <c r="F162" s="30"/>
      <c r="G162" s="23"/>
      <c r="H162" s="24"/>
      <c r="I162" s="24"/>
      <c r="J162" s="4"/>
      <c r="K162" s="4"/>
      <c r="L162" s="4"/>
      <c r="M162" s="4"/>
      <c r="N162" s="4"/>
    </row>
    <row r="163" spans="1:14" s="19" customFormat="1" ht="14.25" customHeight="1" x14ac:dyDescent="0.35">
      <c r="A163" s="28" t="s">
        <v>281</v>
      </c>
      <c r="B163" s="29" t="s">
        <v>133</v>
      </c>
      <c r="C163" s="30"/>
      <c r="D163" s="30"/>
      <c r="E163" s="30"/>
      <c r="F163" s="30"/>
      <c r="G163" s="23"/>
      <c r="H163" s="24"/>
      <c r="I163" s="24"/>
      <c r="J163" s="4"/>
      <c r="K163" s="4"/>
      <c r="L163" s="4"/>
      <c r="M163" s="4"/>
      <c r="N163" s="4"/>
    </row>
    <row r="164" spans="1:14" s="19" customFormat="1" ht="14.25" customHeight="1" x14ac:dyDescent="0.35">
      <c r="A164" s="28" t="s">
        <v>282</v>
      </c>
      <c r="B164" s="29" t="s">
        <v>135</v>
      </c>
      <c r="C164" s="30"/>
      <c r="D164" s="30"/>
      <c r="E164" s="30"/>
      <c r="F164" s="30"/>
      <c r="G164" s="23"/>
      <c r="H164" s="24"/>
      <c r="I164" s="24"/>
      <c r="J164" s="4"/>
      <c r="K164" s="4"/>
      <c r="L164" s="4"/>
      <c r="M164" s="4"/>
      <c r="N164" s="4"/>
    </row>
    <row r="165" spans="1:14" s="19" customFormat="1" ht="14.25" customHeight="1" x14ac:dyDescent="0.35">
      <c r="A165" s="28" t="s">
        <v>283</v>
      </c>
      <c r="B165" s="29" t="s">
        <v>139</v>
      </c>
      <c r="C165" s="30"/>
      <c r="D165" s="30"/>
      <c r="E165" s="30"/>
      <c r="F165" s="30"/>
      <c r="G165" s="23"/>
      <c r="H165" s="24"/>
      <c r="I165" s="24"/>
      <c r="J165" s="4"/>
      <c r="K165" s="4"/>
      <c r="L165" s="4"/>
      <c r="M165" s="4"/>
      <c r="N165" s="4"/>
    </row>
    <row r="166" spans="1:14" s="19" customFormat="1" ht="14.25" customHeight="1" x14ac:dyDescent="0.35">
      <c r="A166" s="38" t="s">
        <v>284</v>
      </c>
      <c r="B166" s="38" t="s">
        <v>143</v>
      </c>
      <c r="C166" s="30"/>
      <c r="D166" s="30"/>
      <c r="E166" s="30"/>
      <c r="F166" s="30"/>
      <c r="G166" s="23"/>
      <c r="H166" s="24"/>
      <c r="I166" s="24"/>
      <c r="J166" s="4"/>
      <c r="K166" s="4"/>
      <c r="L166" s="4"/>
      <c r="M166" s="4"/>
      <c r="N166" s="4"/>
    </row>
    <row r="167" spans="1:14" s="19" customFormat="1" ht="14.25" customHeight="1" x14ac:dyDescent="0.35">
      <c r="A167" s="38" t="s">
        <v>285</v>
      </c>
      <c r="B167" s="38" t="s">
        <v>145</v>
      </c>
      <c r="C167" s="51">
        <v>184113</v>
      </c>
      <c r="D167" s="51">
        <v>184113</v>
      </c>
      <c r="E167" s="30"/>
      <c r="F167" s="30"/>
      <c r="G167" s="23"/>
      <c r="H167" s="24"/>
      <c r="I167" s="24"/>
      <c r="J167" s="4"/>
      <c r="K167" s="4"/>
      <c r="L167" s="4"/>
      <c r="M167" s="4"/>
      <c r="N167" s="4"/>
    </row>
    <row r="168" spans="1:14" s="19" customFormat="1" ht="14.25" customHeight="1" x14ac:dyDescent="0.35">
      <c r="A168" s="38" t="s">
        <v>286</v>
      </c>
      <c r="B168" s="39" t="s">
        <v>147</v>
      </c>
      <c r="C168" s="51">
        <v>146778</v>
      </c>
      <c r="D168" s="51">
        <v>146778</v>
      </c>
      <c r="E168" s="30"/>
      <c r="F168" s="30"/>
      <c r="G168" s="23"/>
      <c r="H168" s="24"/>
      <c r="I168" s="24"/>
      <c r="J168" s="4"/>
      <c r="K168" s="4"/>
      <c r="L168" s="4"/>
      <c r="M168" s="4"/>
      <c r="N168" s="4"/>
    </row>
    <row r="169" spans="1:14" s="19" customFormat="1" ht="14.25" customHeight="1" x14ac:dyDescent="0.35">
      <c r="A169" s="38" t="s">
        <v>287</v>
      </c>
      <c r="B169" s="38" t="s">
        <v>288</v>
      </c>
      <c r="C169" s="31">
        <f>C170+C171</f>
        <v>0</v>
      </c>
      <c r="D169" s="31">
        <f>D170+D171</f>
        <v>0</v>
      </c>
      <c r="E169" s="31">
        <f>E170+E171</f>
        <v>0</v>
      </c>
      <c r="F169" s="31">
        <f>F170+F171</f>
        <v>0</v>
      </c>
      <c r="G169" s="23"/>
      <c r="H169" s="24"/>
      <c r="I169" s="24"/>
      <c r="J169" s="4"/>
      <c r="K169" s="4"/>
      <c r="L169" s="4"/>
      <c r="M169" s="4"/>
      <c r="N169" s="4"/>
    </row>
    <row r="170" spans="1:14" s="19" customFormat="1" ht="14.25" customHeight="1" x14ac:dyDescent="0.35">
      <c r="A170" s="41" t="s">
        <v>289</v>
      </c>
      <c r="B170" s="41" t="s">
        <v>151</v>
      </c>
      <c r="C170" s="30"/>
      <c r="D170" s="30"/>
      <c r="E170" s="30"/>
      <c r="F170" s="30"/>
      <c r="G170" s="23"/>
      <c r="H170" s="24"/>
      <c r="I170" s="24"/>
      <c r="J170" s="4"/>
      <c r="K170" s="4"/>
      <c r="L170" s="4"/>
      <c r="M170" s="4"/>
      <c r="N170" s="4"/>
    </row>
    <row r="171" spans="1:14" s="19" customFormat="1" ht="14.25" customHeight="1" x14ac:dyDescent="0.35">
      <c r="A171" s="41" t="s">
        <v>290</v>
      </c>
      <c r="B171" s="41" t="s">
        <v>291</v>
      </c>
      <c r="C171" s="30"/>
      <c r="D171" s="30"/>
      <c r="E171" s="30"/>
      <c r="F171" s="30"/>
      <c r="G171" s="23"/>
      <c r="H171" s="24"/>
      <c r="I171" s="24"/>
      <c r="J171" s="4"/>
      <c r="K171" s="4"/>
      <c r="L171" s="4"/>
      <c r="M171" s="4"/>
      <c r="N171" s="4"/>
    </row>
    <row r="172" spans="1:14" s="19" customFormat="1" ht="14.25" customHeight="1" x14ac:dyDescent="0.35">
      <c r="A172" s="38" t="s">
        <v>292</v>
      </c>
      <c r="B172" s="38" t="s">
        <v>155</v>
      </c>
      <c r="C172" s="51">
        <v>235705</v>
      </c>
      <c r="D172" s="51">
        <v>235705</v>
      </c>
      <c r="E172" s="30"/>
      <c r="F172" s="30"/>
      <c r="G172" s="23"/>
      <c r="H172" s="24"/>
      <c r="I172" s="24"/>
      <c r="J172" s="4"/>
      <c r="K172" s="4"/>
      <c r="L172" s="4"/>
      <c r="M172" s="4"/>
      <c r="N172" s="4"/>
    </row>
    <row r="173" spans="1:14" s="19" customFormat="1" ht="14.25" customHeight="1" x14ac:dyDescent="0.35">
      <c r="A173" s="38" t="s">
        <v>293</v>
      </c>
      <c r="B173" s="38" t="s">
        <v>294</v>
      </c>
      <c r="C173" s="51"/>
      <c r="D173" s="51"/>
      <c r="E173" s="30"/>
      <c r="F173" s="30"/>
      <c r="G173" s="23"/>
      <c r="H173" s="24"/>
      <c r="I173" s="24"/>
      <c r="J173" s="4"/>
      <c r="K173" s="4"/>
      <c r="L173" s="4"/>
      <c r="M173" s="4"/>
      <c r="N173" s="4"/>
    </row>
    <row r="174" spans="1:14" s="19" customFormat="1" ht="14.25" customHeight="1" x14ac:dyDescent="0.35">
      <c r="A174" s="49" t="s">
        <v>772</v>
      </c>
      <c r="B174" s="49" t="s">
        <v>770</v>
      </c>
      <c r="C174" s="51"/>
      <c r="D174" s="51"/>
      <c r="E174" s="30">
        <v>1743</v>
      </c>
      <c r="F174" s="30"/>
      <c r="G174" s="50" t="s">
        <v>773</v>
      </c>
      <c r="H174" s="24"/>
      <c r="I174" s="24"/>
      <c r="J174" s="4"/>
      <c r="K174" s="4"/>
      <c r="L174" s="4"/>
      <c r="M174" s="4"/>
      <c r="N174" s="4"/>
    </row>
    <row r="175" spans="1:14" s="19" customFormat="1" ht="14.25" customHeight="1" x14ac:dyDescent="0.35">
      <c r="A175" s="28" t="s">
        <v>295</v>
      </c>
      <c r="B175" s="29" t="s">
        <v>159</v>
      </c>
      <c r="C175" s="51">
        <v>128833</v>
      </c>
      <c r="D175" s="51">
        <v>128833</v>
      </c>
      <c r="E175" s="30"/>
      <c r="F175" s="30"/>
      <c r="G175" s="23"/>
      <c r="H175" s="24"/>
      <c r="I175" s="24"/>
      <c r="J175" s="4"/>
      <c r="K175" s="4"/>
      <c r="L175" s="4"/>
      <c r="M175" s="4"/>
      <c r="N175" s="4"/>
    </row>
    <row r="176" spans="1:14" s="19" customFormat="1" ht="14.25" customHeight="1" x14ac:dyDescent="0.35">
      <c r="A176" s="25" t="s">
        <v>296</v>
      </c>
      <c r="B176" s="26" t="s">
        <v>161</v>
      </c>
      <c r="C176" s="27">
        <f>SUM(C177+C178)</f>
        <v>0</v>
      </c>
      <c r="D176" s="27">
        <f>SUM(D177+D178)</f>
        <v>0</v>
      </c>
      <c r="E176" s="27">
        <f>SUM(E177+E178)</f>
        <v>0</v>
      </c>
      <c r="F176" s="27">
        <f>SUM(F177+F178)</f>
        <v>0</v>
      </c>
      <c r="G176" s="23"/>
      <c r="H176" s="24"/>
      <c r="I176" s="24"/>
      <c r="J176" s="4"/>
      <c r="K176" s="4"/>
      <c r="L176" s="4"/>
      <c r="M176" s="4"/>
      <c r="N176" s="4"/>
    </row>
    <row r="177" spans="1:14" s="19" customFormat="1" ht="14.25" customHeight="1" x14ac:dyDescent="0.35">
      <c r="A177" s="28" t="s">
        <v>297</v>
      </c>
      <c r="B177" s="29" t="s">
        <v>163</v>
      </c>
      <c r="C177" s="30"/>
      <c r="D177" s="30"/>
      <c r="E177" s="30"/>
      <c r="F177" s="30"/>
      <c r="G177" s="23"/>
      <c r="H177" s="24"/>
      <c r="I177" s="24"/>
      <c r="J177" s="4"/>
      <c r="K177" s="4"/>
      <c r="L177" s="4"/>
      <c r="M177" s="4"/>
      <c r="N177" s="4"/>
    </row>
    <row r="178" spans="1:14" s="19" customFormat="1" ht="14.25" customHeight="1" x14ac:dyDescent="0.35">
      <c r="A178" s="28" t="s">
        <v>298</v>
      </c>
      <c r="B178" s="29" t="s">
        <v>165</v>
      </c>
      <c r="C178" s="30"/>
      <c r="D178" s="30"/>
      <c r="E178" s="30"/>
      <c r="F178" s="30"/>
      <c r="G178" s="23"/>
      <c r="H178" s="24"/>
      <c r="I178" s="24"/>
      <c r="J178" s="4"/>
      <c r="K178" s="4"/>
      <c r="L178" s="4"/>
      <c r="M178" s="4"/>
      <c r="N178" s="4"/>
    </row>
    <row r="179" spans="1:14" s="19" customFormat="1" ht="14.25" customHeight="1" x14ac:dyDescent="0.35">
      <c r="A179" s="25" t="s">
        <v>299</v>
      </c>
      <c r="B179" s="26" t="s">
        <v>167</v>
      </c>
      <c r="C179" s="27">
        <f>SUM(C180+C183+C187)</f>
        <v>1657</v>
      </c>
      <c r="D179" s="27">
        <f>SUM(D180+D183+D187)</f>
        <v>1657</v>
      </c>
      <c r="E179" s="27">
        <f>SUM(E180+E183+E187)</f>
        <v>0</v>
      </c>
      <c r="F179" s="27">
        <f>SUM(F180+F183+F187)</f>
        <v>0</v>
      </c>
      <c r="G179" s="23"/>
      <c r="H179" s="24"/>
      <c r="I179" s="24"/>
      <c r="J179" s="4"/>
      <c r="K179" s="4"/>
      <c r="L179" s="4"/>
      <c r="M179" s="4"/>
      <c r="N179" s="4"/>
    </row>
    <row r="180" spans="1:14" s="19" customFormat="1" ht="14.25" customHeight="1" x14ac:dyDescent="0.35">
      <c r="A180" s="28" t="s">
        <v>300</v>
      </c>
      <c r="B180" s="29" t="s">
        <v>169</v>
      </c>
      <c r="C180" s="31">
        <f>SUM(C181+C182)</f>
        <v>0</v>
      </c>
      <c r="D180" s="31">
        <f>SUM(D181+D182)</f>
        <v>0</v>
      </c>
      <c r="E180" s="31">
        <f>SUM(E181+E182)</f>
        <v>0</v>
      </c>
      <c r="F180" s="31">
        <f>SUM(F181+F182)</f>
        <v>0</v>
      </c>
      <c r="G180" s="23"/>
      <c r="H180" s="24"/>
      <c r="I180" s="24"/>
      <c r="J180" s="4"/>
      <c r="K180" s="4"/>
      <c r="L180" s="4"/>
      <c r="M180" s="4"/>
      <c r="N180" s="4"/>
    </row>
    <row r="181" spans="1:14" s="19" customFormat="1" ht="30.75" x14ac:dyDescent="0.35">
      <c r="A181" s="32" t="s">
        <v>301</v>
      </c>
      <c r="B181" s="33" t="s">
        <v>171</v>
      </c>
      <c r="C181" s="30"/>
      <c r="D181" s="30"/>
      <c r="E181" s="30"/>
      <c r="F181" s="30"/>
      <c r="G181" s="23"/>
      <c r="H181" s="24"/>
      <c r="I181" s="24"/>
      <c r="J181" s="4"/>
      <c r="K181" s="4"/>
      <c r="L181" s="4"/>
      <c r="M181" s="4"/>
      <c r="N181" s="4"/>
    </row>
    <row r="182" spans="1:14" s="19" customFormat="1" ht="14.25" customHeight="1" x14ac:dyDescent="0.35">
      <c r="A182" s="32" t="s">
        <v>302</v>
      </c>
      <c r="B182" s="33" t="s">
        <v>173</v>
      </c>
      <c r="C182" s="30"/>
      <c r="D182" s="30"/>
      <c r="E182" s="30"/>
      <c r="F182" s="30"/>
      <c r="G182" s="23"/>
      <c r="H182" s="24"/>
      <c r="I182" s="24"/>
      <c r="J182" s="4"/>
      <c r="K182" s="4"/>
      <c r="L182" s="4"/>
      <c r="M182" s="4"/>
      <c r="N182" s="4"/>
    </row>
    <row r="183" spans="1:14" s="19" customFormat="1" ht="14.25" customHeight="1" x14ac:dyDescent="0.35">
      <c r="A183" s="28" t="s">
        <v>303</v>
      </c>
      <c r="B183" s="29" t="s">
        <v>175</v>
      </c>
      <c r="C183" s="31">
        <f>SUM(C184+C185+C186)</f>
        <v>1657</v>
      </c>
      <c r="D183" s="31">
        <f>SUM(D184+D185+D186)</f>
        <v>1657</v>
      </c>
      <c r="E183" s="31">
        <f>SUM(E184+E185+E186)</f>
        <v>0</v>
      </c>
      <c r="F183" s="31">
        <f>SUM(F184+F185+F186)</f>
        <v>0</v>
      </c>
      <c r="G183" s="23"/>
      <c r="H183" s="24"/>
      <c r="I183" s="24"/>
      <c r="J183" s="4"/>
      <c r="K183" s="4"/>
      <c r="L183" s="4"/>
      <c r="M183" s="4"/>
      <c r="N183" s="4"/>
    </row>
    <row r="184" spans="1:14" s="19" customFormat="1" ht="30.75" x14ac:dyDescent="0.35">
      <c r="A184" s="32" t="s">
        <v>304</v>
      </c>
      <c r="B184" s="33" t="s">
        <v>171</v>
      </c>
      <c r="C184" s="34"/>
      <c r="D184" s="34"/>
      <c r="E184" s="34"/>
      <c r="F184" s="34"/>
      <c r="G184" s="23"/>
      <c r="H184" s="24"/>
      <c r="I184" s="24"/>
      <c r="J184" s="4"/>
      <c r="K184" s="4"/>
      <c r="L184" s="4"/>
      <c r="M184" s="4"/>
      <c r="N184" s="4"/>
    </row>
    <row r="185" spans="1:14" s="19" customFormat="1" ht="14.25" customHeight="1" x14ac:dyDescent="0.35">
      <c r="A185" s="32" t="s">
        <v>305</v>
      </c>
      <c r="B185" s="33" t="s">
        <v>178</v>
      </c>
      <c r="C185" s="51">
        <v>1657</v>
      </c>
      <c r="D185" s="51">
        <v>1657</v>
      </c>
      <c r="E185" s="34"/>
      <c r="F185" s="34"/>
      <c r="G185" s="23"/>
      <c r="H185" s="24"/>
      <c r="I185" s="24"/>
      <c r="J185" s="4"/>
      <c r="K185" s="4"/>
      <c r="L185" s="4"/>
      <c r="M185" s="4"/>
      <c r="N185" s="4"/>
    </row>
    <row r="186" spans="1:14" s="19" customFormat="1" ht="14.25" customHeight="1" x14ac:dyDescent="0.35">
      <c r="A186" s="32" t="s">
        <v>306</v>
      </c>
      <c r="B186" s="33" t="s">
        <v>180</v>
      </c>
      <c r="C186" s="34"/>
      <c r="D186" s="34"/>
      <c r="E186" s="34"/>
      <c r="F186" s="34"/>
      <c r="G186" s="23"/>
      <c r="H186" s="24"/>
      <c r="I186" s="24"/>
      <c r="J186" s="4"/>
      <c r="K186" s="4"/>
      <c r="L186" s="4"/>
      <c r="M186" s="4"/>
      <c r="N186" s="4"/>
    </row>
    <row r="187" spans="1:14" s="19" customFormat="1" ht="14.25" customHeight="1" x14ac:dyDescent="0.35">
      <c r="A187" s="28" t="s">
        <v>307</v>
      </c>
      <c r="B187" s="29" t="s">
        <v>182</v>
      </c>
      <c r="C187" s="31">
        <f>SUM(C188+C189+C190+C191)</f>
        <v>0</v>
      </c>
      <c r="D187" s="31">
        <f>SUM(D188+D189+D190+D191)</f>
        <v>0</v>
      </c>
      <c r="E187" s="31">
        <f>SUM(E188+E189+E190+E191)</f>
        <v>0</v>
      </c>
      <c r="F187" s="31">
        <f>SUM(F188+F189+F190+F191)</f>
        <v>0</v>
      </c>
      <c r="G187" s="23"/>
      <c r="H187" s="24"/>
      <c r="I187" s="24"/>
      <c r="J187" s="4"/>
      <c r="K187" s="4"/>
      <c r="L187" s="4"/>
      <c r="M187" s="4"/>
      <c r="N187" s="4"/>
    </row>
    <row r="188" spans="1:14" s="19" customFormat="1" ht="30.75" x14ac:dyDescent="0.35">
      <c r="A188" s="32" t="s">
        <v>308</v>
      </c>
      <c r="B188" s="33" t="s">
        <v>171</v>
      </c>
      <c r="C188" s="34"/>
      <c r="D188" s="34"/>
      <c r="E188" s="34"/>
      <c r="F188" s="34"/>
      <c r="G188" s="23"/>
      <c r="H188" s="24"/>
      <c r="I188" s="24"/>
      <c r="J188" s="4"/>
      <c r="K188" s="4"/>
      <c r="L188" s="4"/>
      <c r="M188" s="4"/>
      <c r="N188" s="4"/>
    </row>
    <row r="189" spans="1:14" s="19" customFormat="1" ht="14.25" customHeight="1" x14ac:dyDescent="0.35">
      <c r="A189" s="32" t="s">
        <v>309</v>
      </c>
      <c r="B189" s="33" t="s">
        <v>187</v>
      </c>
      <c r="C189" s="34"/>
      <c r="D189" s="34"/>
      <c r="E189" s="34"/>
      <c r="F189" s="34"/>
      <c r="G189" s="23"/>
      <c r="H189" s="24"/>
      <c r="I189" s="24"/>
      <c r="J189" s="4"/>
      <c r="K189" s="4"/>
      <c r="L189" s="4"/>
      <c r="M189" s="4"/>
      <c r="N189" s="4"/>
    </row>
    <row r="190" spans="1:14" s="19" customFormat="1" ht="14.25" customHeight="1" x14ac:dyDescent="0.35">
      <c r="A190" s="32" t="s">
        <v>310</v>
      </c>
      <c r="B190" s="33" t="s">
        <v>189</v>
      </c>
      <c r="C190" s="34"/>
      <c r="D190" s="34"/>
      <c r="E190" s="34"/>
      <c r="F190" s="34"/>
      <c r="G190" s="23"/>
      <c r="H190" s="24"/>
      <c r="I190" s="24"/>
      <c r="J190" s="4"/>
      <c r="K190" s="4"/>
      <c r="L190" s="4"/>
      <c r="M190" s="4"/>
      <c r="N190" s="4"/>
    </row>
    <row r="191" spans="1:14" s="19" customFormat="1" ht="14.25" customHeight="1" x14ac:dyDescent="0.35">
      <c r="A191" s="32" t="s">
        <v>311</v>
      </c>
      <c r="B191" s="33" t="s">
        <v>312</v>
      </c>
      <c r="C191" s="34"/>
      <c r="D191" s="34"/>
      <c r="E191" s="34"/>
      <c r="F191" s="34"/>
      <c r="G191" s="23"/>
      <c r="H191" s="24"/>
      <c r="I191" s="24"/>
      <c r="J191" s="4"/>
      <c r="K191" s="4"/>
      <c r="L191" s="4"/>
      <c r="M191" s="4"/>
      <c r="N191" s="4"/>
    </row>
    <row r="192" spans="1:14" s="19" customFormat="1" ht="14.25" customHeight="1" x14ac:dyDescent="0.35">
      <c r="A192" s="25" t="s">
        <v>313</v>
      </c>
      <c r="B192" s="26" t="s">
        <v>193</v>
      </c>
      <c r="C192" s="27">
        <f>SUM(C193+C194+C195+C196+C197+C198)</f>
        <v>2864</v>
      </c>
      <c r="D192" s="27">
        <f>SUM(D193+D194+D195+D196+D197+D198)</f>
        <v>2864</v>
      </c>
      <c r="E192" s="27">
        <f>SUM(E193+E194+E195+E196+E197+E198)</f>
        <v>0</v>
      </c>
      <c r="F192" s="27">
        <f>SUM(F193+F194+F195+F196+F197+F198)</f>
        <v>0</v>
      </c>
      <c r="G192" s="23"/>
      <c r="H192" s="24"/>
      <c r="I192" s="24"/>
      <c r="J192" s="4"/>
      <c r="K192" s="4"/>
      <c r="L192" s="4"/>
      <c r="M192" s="4"/>
      <c r="N192" s="4"/>
    </row>
    <row r="193" spans="1:14" s="19" customFormat="1" ht="14.25" customHeight="1" x14ac:dyDescent="0.35">
      <c r="A193" s="28" t="s">
        <v>314</v>
      </c>
      <c r="B193" s="29" t="s">
        <v>195</v>
      </c>
      <c r="C193" s="30"/>
      <c r="D193" s="30"/>
      <c r="E193" s="30"/>
      <c r="F193" s="30"/>
      <c r="G193" s="23"/>
      <c r="H193" s="24"/>
      <c r="I193" s="24"/>
      <c r="J193" s="4"/>
      <c r="K193" s="4"/>
      <c r="L193" s="4"/>
      <c r="M193" s="4"/>
      <c r="N193" s="4"/>
    </row>
    <row r="194" spans="1:14" s="19" customFormat="1" ht="14.25" customHeight="1" x14ac:dyDescent="0.35">
      <c r="A194" s="28" t="s">
        <v>315</v>
      </c>
      <c r="B194" s="29" t="s">
        <v>197</v>
      </c>
      <c r="C194" s="30"/>
      <c r="D194" s="30"/>
      <c r="E194" s="30"/>
      <c r="F194" s="30"/>
      <c r="G194" s="23"/>
      <c r="H194" s="24"/>
      <c r="I194" s="24"/>
      <c r="J194" s="4"/>
      <c r="K194" s="4"/>
      <c r="L194" s="4"/>
      <c r="M194" s="4"/>
      <c r="N194" s="4"/>
    </row>
    <row r="195" spans="1:14" s="19" customFormat="1" ht="14.25" customHeight="1" x14ac:dyDescent="0.35">
      <c r="A195" s="28" t="s">
        <v>316</v>
      </c>
      <c r="B195" s="29" t="s">
        <v>199</v>
      </c>
      <c r="C195" s="30"/>
      <c r="D195" s="30"/>
      <c r="E195" s="30"/>
      <c r="F195" s="30"/>
      <c r="G195" s="23"/>
      <c r="H195" s="24"/>
      <c r="I195" s="24"/>
      <c r="J195" s="4"/>
      <c r="K195" s="4"/>
      <c r="L195" s="4"/>
      <c r="M195" s="4"/>
      <c r="N195" s="4"/>
    </row>
    <row r="196" spans="1:14" s="19" customFormat="1" ht="14.25" customHeight="1" x14ac:dyDescent="0.35">
      <c r="A196" s="28" t="s">
        <v>317</v>
      </c>
      <c r="B196" s="29" t="s">
        <v>201</v>
      </c>
      <c r="C196" s="51">
        <v>2864</v>
      </c>
      <c r="D196" s="51">
        <v>2864</v>
      </c>
      <c r="E196" s="30"/>
      <c r="F196" s="30"/>
      <c r="G196" s="23"/>
      <c r="H196" s="24"/>
      <c r="I196" s="24"/>
      <c r="J196" s="4"/>
      <c r="K196" s="4"/>
      <c r="L196" s="4"/>
      <c r="M196" s="4"/>
      <c r="N196" s="4"/>
    </row>
    <row r="197" spans="1:14" s="19" customFormat="1" ht="14.25" customHeight="1" x14ac:dyDescent="0.35">
      <c r="A197" s="28" t="s">
        <v>318</v>
      </c>
      <c r="B197" s="29" t="s">
        <v>203</v>
      </c>
      <c r="C197" s="30"/>
      <c r="D197" s="30"/>
      <c r="E197" s="30"/>
      <c r="F197" s="30"/>
      <c r="G197" s="23"/>
      <c r="H197" s="24"/>
      <c r="I197" s="24"/>
      <c r="J197" s="4"/>
      <c r="K197" s="4"/>
      <c r="L197" s="4"/>
      <c r="M197" s="4"/>
      <c r="N197" s="4"/>
    </row>
    <row r="198" spans="1:14" s="19" customFormat="1" ht="14.25" customHeight="1" x14ac:dyDescent="0.35">
      <c r="A198" s="28" t="s">
        <v>319</v>
      </c>
      <c r="B198" s="29" t="s">
        <v>205</v>
      </c>
      <c r="C198" s="30"/>
      <c r="D198" s="30"/>
      <c r="E198" s="30"/>
      <c r="F198" s="30"/>
      <c r="G198" s="23"/>
      <c r="H198" s="24"/>
      <c r="I198" s="24"/>
      <c r="J198" s="4"/>
      <c r="K198" s="4"/>
      <c r="L198" s="4"/>
      <c r="M198" s="4"/>
      <c r="N198" s="4"/>
    </row>
    <row r="199" spans="1:14" s="19" customFormat="1" ht="14.25" customHeight="1" x14ac:dyDescent="0.35">
      <c r="A199" s="25" t="s">
        <v>320</v>
      </c>
      <c r="B199" s="26" t="s">
        <v>207</v>
      </c>
      <c r="C199" s="27">
        <f>SUM(C200+C203+C204+C206)</f>
        <v>46843</v>
      </c>
      <c r="D199" s="27">
        <f>SUM(D200+D203+D204+D206)</f>
        <v>46843</v>
      </c>
      <c r="E199" s="27">
        <f>SUM(E200+E203+E204+E206)</f>
        <v>0</v>
      </c>
      <c r="F199" s="27">
        <f>SUM(F200+F203+F204+F206)</f>
        <v>0</v>
      </c>
      <c r="G199" s="23"/>
      <c r="H199" s="24"/>
      <c r="I199" s="24"/>
      <c r="J199" s="4"/>
      <c r="K199" s="4"/>
      <c r="L199" s="4"/>
      <c r="M199" s="4"/>
      <c r="N199" s="4"/>
    </row>
    <row r="200" spans="1:14" s="19" customFormat="1" ht="14.25" customHeight="1" x14ac:dyDescent="0.35">
      <c r="A200" s="28" t="s">
        <v>321</v>
      </c>
      <c r="B200" s="29" t="s">
        <v>209</v>
      </c>
      <c r="C200" s="31">
        <f>SUM(C201+C202)</f>
        <v>14789</v>
      </c>
      <c r="D200" s="31">
        <f>SUM(D201+D202)</f>
        <v>14789</v>
      </c>
      <c r="E200" s="31">
        <f>SUM(E201+E202)</f>
        <v>0</v>
      </c>
      <c r="F200" s="31">
        <f>SUM(F201+F202)</f>
        <v>0</v>
      </c>
      <c r="G200" s="23"/>
      <c r="H200" s="24"/>
      <c r="I200" s="24"/>
      <c r="J200" s="4"/>
      <c r="K200" s="4"/>
      <c r="L200" s="4"/>
      <c r="M200" s="4"/>
      <c r="N200" s="4"/>
    </row>
    <row r="201" spans="1:14" s="19" customFormat="1" ht="14.25" customHeight="1" x14ac:dyDescent="0.35">
      <c r="A201" s="32" t="s">
        <v>322</v>
      </c>
      <c r="B201" s="33" t="s">
        <v>211</v>
      </c>
      <c r="C201" s="30"/>
      <c r="D201" s="30"/>
      <c r="E201" s="30"/>
      <c r="F201" s="30"/>
      <c r="G201" s="23"/>
      <c r="H201" s="24"/>
      <c r="I201" s="24"/>
      <c r="J201" s="4"/>
      <c r="K201" s="4"/>
      <c r="L201" s="4"/>
      <c r="M201" s="4"/>
      <c r="N201" s="4"/>
    </row>
    <row r="202" spans="1:14" s="19" customFormat="1" ht="14.25" customHeight="1" x14ac:dyDescent="0.35">
      <c r="A202" s="32" t="s">
        <v>323</v>
      </c>
      <c r="B202" s="33" t="s">
        <v>213</v>
      </c>
      <c r="C202" s="51">
        <v>14789</v>
      </c>
      <c r="D202" s="51">
        <v>14789</v>
      </c>
      <c r="E202" s="30"/>
      <c r="F202" s="30"/>
      <c r="G202" s="23"/>
      <c r="H202" s="24"/>
      <c r="I202" s="24"/>
      <c r="J202" s="4"/>
      <c r="K202" s="4"/>
      <c r="L202" s="4"/>
      <c r="M202" s="4"/>
      <c r="N202" s="4"/>
    </row>
    <row r="203" spans="1:14" s="19" customFormat="1" ht="14.25" customHeight="1" x14ac:dyDescent="0.35">
      <c r="A203" s="28" t="s">
        <v>324</v>
      </c>
      <c r="B203" s="29" t="s">
        <v>215</v>
      </c>
      <c r="C203" s="30"/>
      <c r="D203" s="30"/>
      <c r="E203" s="30"/>
      <c r="F203" s="30"/>
      <c r="G203" s="23"/>
      <c r="H203" s="24"/>
      <c r="I203" s="24"/>
      <c r="J203" s="4"/>
      <c r="K203" s="4"/>
      <c r="L203" s="4"/>
      <c r="M203" s="4"/>
      <c r="N203" s="4"/>
    </row>
    <row r="204" spans="1:14" s="19" customFormat="1" ht="14.25" customHeight="1" x14ac:dyDescent="0.35">
      <c r="A204" s="28" t="s">
        <v>325</v>
      </c>
      <c r="B204" s="29" t="s">
        <v>217</v>
      </c>
      <c r="C204" s="31">
        <f>SUM(C205)</f>
        <v>32054</v>
      </c>
      <c r="D204" s="31">
        <f>SUM(D205)</f>
        <v>32054</v>
      </c>
      <c r="E204" s="31">
        <f>SUM(E205)</f>
        <v>0</v>
      </c>
      <c r="F204" s="31">
        <f>SUM(F205)</f>
        <v>0</v>
      </c>
      <c r="G204" s="23"/>
      <c r="H204" s="24"/>
      <c r="I204" s="24"/>
      <c r="J204" s="4"/>
      <c r="K204" s="4"/>
      <c r="L204" s="4"/>
      <c r="M204" s="4"/>
      <c r="N204" s="4"/>
    </row>
    <row r="205" spans="1:14" s="19" customFormat="1" ht="14.25" customHeight="1" x14ac:dyDescent="0.35">
      <c r="A205" s="32" t="s">
        <v>326</v>
      </c>
      <c r="B205" s="33" t="s">
        <v>219</v>
      </c>
      <c r="C205" s="51">
        <v>32054</v>
      </c>
      <c r="D205" s="51">
        <v>32054</v>
      </c>
      <c r="E205" s="30"/>
      <c r="F205" s="30"/>
      <c r="G205" s="23"/>
      <c r="H205" s="24"/>
      <c r="I205" s="24"/>
      <c r="J205" s="4"/>
      <c r="K205" s="4"/>
      <c r="L205" s="4"/>
      <c r="M205" s="4"/>
      <c r="N205" s="4"/>
    </row>
    <row r="206" spans="1:14" s="19" customFormat="1" ht="14.25" customHeight="1" x14ac:dyDescent="0.35">
      <c r="A206" s="28" t="s">
        <v>327</v>
      </c>
      <c r="B206" s="29" t="s">
        <v>221</v>
      </c>
      <c r="C206" s="30"/>
      <c r="D206" s="30"/>
      <c r="E206" s="30"/>
      <c r="F206" s="30"/>
      <c r="G206" s="23"/>
      <c r="H206" s="24"/>
      <c r="I206" s="24"/>
      <c r="J206" s="4"/>
      <c r="K206" s="4"/>
      <c r="L206" s="4"/>
      <c r="M206" s="4"/>
      <c r="N206" s="4"/>
    </row>
    <row r="207" spans="1:14" s="19" customFormat="1" ht="14.25" customHeight="1" x14ac:dyDescent="0.35">
      <c r="A207" s="20" t="s">
        <v>328</v>
      </c>
      <c r="B207" s="21" t="s">
        <v>329</v>
      </c>
      <c r="C207" s="22">
        <f>SUM(C208+C209+C210+C211+C216+C217+C218+C219)</f>
        <v>902355</v>
      </c>
      <c r="D207" s="22">
        <f>SUM(D208+D209+D210+D211+D216+D217+D218+D219)</f>
        <v>825515</v>
      </c>
      <c r="E207" s="22">
        <f>SUM(E208+E209+E210+E211+E216+E217+E218+E219)</f>
        <v>161389</v>
      </c>
      <c r="F207" s="22">
        <f>SUM(F208+F209+F210+F211+F216+F217+F218+F219)</f>
        <v>0</v>
      </c>
      <c r="G207" s="23"/>
      <c r="H207" s="24"/>
      <c r="I207" s="24"/>
      <c r="J207" s="4"/>
      <c r="K207" s="4"/>
      <c r="L207" s="4"/>
      <c r="M207" s="4"/>
      <c r="N207" s="4"/>
    </row>
    <row r="208" spans="1:14" s="19" customFormat="1" ht="14.25" customHeight="1" x14ac:dyDescent="0.35">
      <c r="A208" s="25" t="s">
        <v>330</v>
      </c>
      <c r="B208" s="26" t="s">
        <v>331</v>
      </c>
      <c r="C208" s="51">
        <v>38782</v>
      </c>
      <c r="D208" s="51">
        <v>38782</v>
      </c>
      <c r="E208" s="42">
        <v>14383</v>
      </c>
      <c r="F208" s="42"/>
      <c r="G208" s="23"/>
      <c r="H208" s="24"/>
      <c r="I208" s="24"/>
      <c r="J208" s="4"/>
      <c r="K208" s="4"/>
      <c r="L208" s="4"/>
      <c r="M208" s="4"/>
      <c r="N208" s="4"/>
    </row>
    <row r="209" spans="1:14" s="19" customFormat="1" ht="14.25" customHeight="1" x14ac:dyDescent="0.35">
      <c r="A209" s="25" t="s">
        <v>332</v>
      </c>
      <c r="B209" s="26" t="s">
        <v>333</v>
      </c>
      <c r="C209" s="42"/>
      <c r="D209" s="42"/>
      <c r="E209" s="42"/>
      <c r="F209" s="42"/>
      <c r="G209" s="23"/>
      <c r="H209" s="24"/>
      <c r="I209" s="24"/>
      <c r="J209" s="4"/>
      <c r="K209" s="4"/>
      <c r="L209" s="4"/>
      <c r="M209" s="4"/>
      <c r="N209" s="4"/>
    </row>
    <row r="210" spans="1:14" s="19" customFormat="1" ht="14.25" customHeight="1" x14ac:dyDescent="0.35">
      <c r="A210" s="25" t="s">
        <v>334</v>
      </c>
      <c r="B210" s="26" t="s">
        <v>335</v>
      </c>
      <c r="C210" s="42"/>
      <c r="D210" s="42"/>
      <c r="E210" s="42"/>
      <c r="F210" s="42"/>
      <c r="G210" s="23"/>
      <c r="H210" s="24"/>
      <c r="I210" s="24"/>
      <c r="J210" s="4"/>
      <c r="K210" s="4"/>
      <c r="L210" s="4"/>
      <c r="M210" s="4"/>
      <c r="N210" s="4"/>
    </row>
    <row r="211" spans="1:14" s="19" customFormat="1" ht="14.25" customHeight="1" x14ac:dyDescent="0.35">
      <c r="A211" s="25" t="s">
        <v>336</v>
      </c>
      <c r="B211" s="26" t="s">
        <v>337</v>
      </c>
      <c r="C211" s="27">
        <f>SUM(C212+C213+C214+C215)</f>
        <v>661625</v>
      </c>
      <c r="D211" s="27">
        <f>SUM(D212+D213+D214+D215)</f>
        <v>584385</v>
      </c>
      <c r="E211" s="27">
        <f>SUM(E212+E213+E214+E215)</f>
        <v>127587</v>
      </c>
      <c r="F211" s="27">
        <f>SUM(F212+F213+F214+F215)</f>
        <v>0</v>
      </c>
      <c r="G211" s="23"/>
      <c r="H211" s="24"/>
      <c r="I211" s="24"/>
      <c r="J211" s="4"/>
      <c r="K211" s="4"/>
      <c r="L211" s="4"/>
      <c r="M211" s="4"/>
      <c r="N211" s="4"/>
    </row>
    <row r="212" spans="1:14" s="19" customFormat="1" ht="14.25" customHeight="1" x14ac:dyDescent="0.35">
      <c r="A212" s="28" t="s">
        <v>338</v>
      </c>
      <c r="B212" s="28" t="s">
        <v>339</v>
      </c>
      <c r="C212" s="51">
        <v>458176</v>
      </c>
      <c r="D212" s="51">
        <v>380936</v>
      </c>
      <c r="E212" s="30">
        <v>124468</v>
      </c>
      <c r="F212" s="30"/>
      <c r="G212" s="23"/>
      <c r="H212" s="24"/>
      <c r="I212" s="24"/>
      <c r="J212" s="4"/>
      <c r="K212" s="4"/>
      <c r="L212" s="4"/>
      <c r="M212" s="4"/>
      <c r="N212" s="4"/>
    </row>
    <row r="213" spans="1:14" s="19" customFormat="1" ht="14.25" customHeight="1" x14ac:dyDescent="0.35">
      <c r="A213" s="28" t="s">
        <v>340</v>
      </c>
      <c r="B213" s="28" t="s">
        <v>161</v>
      </c>
      <c r="C213" s="51">
        <v>20294</v>
      </c>
      <c r="D213" s="51">
        <v>20294</v>
      </c>
      <c r="E213" s="30"/>
      <c r="F213" s="30"/>
      <c r="G213" s="23"/>
      <c r="H213" s="24"/>
      <c r="I213" s="24"/>
      <c r="J213" s="4"/>
      <c r="K213" s="4"/>
      <c r="L213" s="4"/>
      <c r="M213" s="4"/>
      <c r="N213" s="4"/>
    </row>
    <row r="214" spans="1:14" s="19" customFormat="1" ht="14.25" customHeight="1" x14ac:dyDescent="0.35">
      <c r="A214" s="28" t="s">
        <v>341</v>
      </c>
      <c r="B214" s="28" t="s">
        <v>193</v>
      </c>
      <c r="C214" s="51">
        <v>112652</v>
      </c>
      <c r="D214" s="51">
        <v>112652</v>
      </c>
      <c r="E214" s="30"/>
      <c r="F214" s="30"/>
      <c r="G214" s="23"/>
      <c r="H214" s="24"/>
      <c r="I214" s="24"/>
      <c r="J214" s="4"/>
      <c r="K214" s="4"/>
      <c r="L214" s="4"/>
      <c r="M214" s="4"/>
      <c r="N214" s="4"/>
    </row>
    <row r="215" spans="1:14" s="19" customFormat="1" ht="14.25" customHeight="1" x14ac:dyDescent="0.35">
      <c r="A215" s="28" t="s">
        <v>342</v>
      </c>
      <c r="B215" s="28" t="s">
        <v>207</v>
      </c>
      <c r="C215" s="51">
        <v>70503</v>
      </c>
      <c r="D215" s="51">
        <v>70503</v>
      </c>
      <c r="E215" s="30">
        <v>3119</v>
      </c>
      <c r="F215" s="30"/>
      <c r="G215" s="23"/>
      <c r="H215" s="24"/>
      <c r="I215" s="24"/>
      <c r="J215" s="4"/>
      <c r="K215" s="4"/>
      <c r="L215" s="4"/>
      <c r="M215" s="4"/>
      <c r="N215" s="4"/>
    </row>
    <row r="216" spans="1:14" s="19" customFormat="1" ht="14.25" customHeight="1" x14ac:dyDescent="0.35">
      <c r="A216" s="25" t="s">
        <v>343</v>
      </c>
      <c r="B216" s="25" t="s">
        <v>344</v>
      </c>
      <c r="C216" s="42"/>
      <c r="D216" s="42"/>
      <c r="E216" s="42"/>
      <c r="F216" s="42"/>
      <c r="G216" s="23"/>
      <c r="H216" s="24"/>
      <c r="I216" s="24"/>
      <c r="J216" s="4"/>
      <c r="K216" s="4"/>
      <c r="L216" s="4"/>
      <c r="M216" s="4"/>
      <c r="N216" s="4"/>
    </row>
    <row r="217" spans="1:14" s="19" customFormat="1" ht="14.25" customHeight="1" x14ac:dyDescent="0.35">
      <c r="A217" s="25" t="s">
        <v>345</v>
      </c>
      <c r="B217" s="26" t="s">
        <v>346</v>
      </c>
      <c r="C217" s="42"/>
      <c r="D217" s="42"/>
      <c r="E217" s="42"/>
      <c r="F217" s="42"/>
      <c r="G217" s="23"/>
      <c r="H217" s="24"/>
      <c r="I217" s="24"/>
      <c r="J217" s="4"/>
      <c r="K217" s="4"/>
      <c r="L217" s="4"/>
      <c r="M217" s="4"/>
      <c r="N217" s="4"/>
    </row>
    <row r="218" spans="1:14" s="19" customFormat="1" ht="14.25" customHeight="1" x14ac:dyDescent="0.35">
      <c r="A218" s="25" t="s">
        <v>347</v>
      </c>
      <c r="B218" s="26" t="s">
        <v>348</v>
      </c>
      <c r="C218" s="42"/>
      <c r="D218" s="42"/>
      <c r="E218" s="42"/>
      <c r="F218" s="42"/>
      <c r="G218" s="23"/>
      <c r="H218" s="24"/>
      <c r="I218" s="24"/>
      <c r="J218" s="4"/>
      <c r="K218" s="4"/>
      <c r="L218" s="4"/>
      <c r="M218" s="4"/>
      <c r="N218" s="4"/>
    </row>
    <row r="219" spans="1:14" s="19" customFormat="1" ht="14.25" customHeight="1" x14ac:dyDescent="0.35">
      <c r="A219" s="25" t="s">
        <v>349</v>
      </c>
      <c r="B219" s="25" t="s">
        <v>350</v>
      </c>
      <c r="C219" s="27">
        <f>SUM(C220+C221)</f>
        <v>201948</v>
      </c>
      <c r="D219" s="27">
        <f>SUM(D220+D221)</f>
        <v>202348</v>
      </c>
      <c r="E219" s="27">
        <f>SUM(E220+E221)</f>
        <v>19419</v>
      </c>
      <c r="F219" s="27">
        <f>SUM(F220+F221)</f>
        <v>0</v>
      </c>
      <c r="G219" s="23"/>
      <c r="H219" s="24"/>
      <c r="I219" s="24"/>
      <c r="J219" s="4"/>
      <c r="K219" s="4"/>
      <c r="L219" s="4"/>
      <c r="M219" s="4"/>
      <c r="N219" s="4"/>
    </row>
    <row r="220" spans="1:14" s="19" customFormat="1" ht="14.25" customHeight="1" x14ac:dyDescent="0.35">
      <c r="A220" s="28" t="s">
        <v>351</v>
      </c>
      <c r="B220" s="29" t="s">
        <v>352</v>
      </c>
      <c r="C220" s="51">
        <v>55945</v>
      </c>
      <c r="D220" s="51">
        <v>55945</v>
      </c>
      <c r="E220" s="30">
        <v>13863</v>
      </c>
      <c r="F220" s="30"/>
      <c r="G220" s="23"/>
      <c r="H220" s="24"/>
      <c r="I220" s="24"/>
      <c r="J220" s="4"/>
      <c r="K220" s="4"/>
      <c r="L220" s="4"/>
      <c r="M220" s="4"/>
      <c r="N220" s="4"/>
    </row>
    <row r="221" spans="1:14" s="19" customFormat="1" ht="14.25" customHeight="1" x14ac:dyDescent="0.35">
      <c r="A221" s="28" t="s">
        <v>353</v>
      </c>
      <c r="B221" s="29" t="s">
        <v>350</v>
      </c>
      <c r="C221" s="51">
        <v>146003</v>
      </c>
      <c r="D221" s="51">
        <v>146403</v>
      </c>
      <c r="E221" s="30">
        <v>5556</v>
      </c>
      <c r="F221" s="30"/>
      <c r="G221" s="23"/>
      <c r="H221" s="24"/>
      <c r="I221" s="24"/>
      <c r="J221" s="4"/>
      <c r="K221" s="4"/>
      <c r="L221" s="4"/>
      <c r="M221" s="4"/>
      <c r="N221" s="4"/>
    </row>
    <row r="222" spans="1:14" s="19" customFormat="1" ht="14.25" customHeight="1" x14ac:dyDescent="0.35">
      <c r="A222" s="20" t="s">
        <v>354</v>
      </c>
      <c r="B222" s="21" t="s">
        <v>355</v>
      </c>
      <c r="C222" s="22">
        <f>SUM(C223+C225+C229)</f>
        <v>0</v>
      </c>
      <c r="D222" s="22">
        <f>SUM(D223+D225+D229)</f>
        <v>0</v>
      </c>
      <c r="E222" s="22">
        <f>SUM(E223+E225+E229)</f>
        <v>0</v>
      </c>
      <c r="F222" s="22">
        <f>SUM(F223+F225+F229)</f>
        <v>0</v>
      </c>
      <c r="G222" s="23"/>
      <c r="H222" s="24"/>
      <c r="I222" s="24"/>
      <c r="J222" s="4"/>
      <c r="K222" s="4"/>
      <c r="L222" s="4"/>
      <c r="M222" s="4"/>
      <c r="N222" s="4"/>
    </row>
    <row r="223" spans="1:14" s="19" customFormat="1" ht="14.25" customHeight="1" x14ac:dyDescent="0.35">
      <c r="A223" s="25" t="s">
        <v>356</v>
      </c>
      <c r="B223" s="26" t="s">
        <v>357</v>
      </c>
      <c r="C223" s="27">
        <f>SUM(C224)</f>
        <v>0</v>
      </c>
      <c r="D223" s="27">
        <f>SUM(D224)</f>
        <v>0</v>
      </c>
      <c r="E223" s="27">
        <f>SUM(E224)</f>
        <v>0</v>
      </c>
      <c r="F223" s="27">
        <f>SUM(F224)</f>
        <v>0</v>
      </c>
      <c r="G223" s="23"/>
      <c r="H223" s="24"/>
      <c r="I223" s="24"/>
      <c r="J223" s="4"/>
      <c r="K223" s="4"/>
      <c r="L223" s="4"/>
      <c r="M223" s="4"/>
      <c r="N223" s="4"/>
    </row>
    <row r="224" spans="1:14" s="19" customFormat="1" ht="14.25" customHeight="1" x14ac:dyDescent="0.35">
      <c r="A224" s="28" t="s">
        <v>358</v>
      </c>
      <c r="B224" s="29" t="s">
        <v>359</v>
      </c>
      <c r="C224" s="30"/>
      <c r="D224" s="30"/>
      <c r="E224" s="30"/>
      <c r="F224" s="30"/>
      <c r="G224" s="23"/>
      <c r="H224" s="24"/>
      <c r="I224" s="24"/>
      <c r="J224" s="4"/>
      <c r="K224" s="4"/>
      <c r="L224" s="4"/>
      <c r="M224" s="4"/>
      <c r="N224" s="4"/>
    </row>
    <row r="225" spans="1:14" s="19" customFormat="1" ht="14.25" customHeight="1" x14ac:dyDescent="0.35">
      <c r="A225" s="25" t="s">
        <v>360</v>
      </c>
      <c r="B225" s="26" t="s">
        <v>361</v>
      </c>
      <c r="C225" s="27">
        <f>SUM(C226+C227+C228)</f>
        <v>0</v>
      </c>
      <c r="D225" s="27">
        <f>SUM(D226+D227+D228)</f>
        <v>0</v>
      </c>
      <c r="E225" s="27">
        <f>SUM(E226+E227+E228)</f>
        <v>0</v>
      </c>
      <c r="F225" s="27">
        <f>SUM(F226+F227+F228)</f>
        <v>0</v>
      </c>
      <c r="G225" s="23"/>
      <c r="H225" s="24"/>
      <c r="I225" s="24"/>
      <c r="J225" s="4"/>
      <c r="K225" s="4"/>
      <c r="L225" s="4"/>
      <c r="M225" s="4"/>
      <c r="N225" s="4"/>
    </row>
    <row r="226" spans="1:14" s="19" customFormat="1" ht="14.25" customHeight="1" x14ac:dyDescent="0.35">
      <c r="A226" s="28" t="s">
        <v>362</v>
      </c>
      <c r="B226" s="29" t="s">
        <v>363</v>
      </c>
      <c r="C226" s="30"/>
      <c r="D226" s="30"/>
      <c r="E226" s="30"/>
      <c r="F226" s="30"/>
      <c r="G226" s="23"/>
      <c r="H226" s="24"/>
      <c r="I226" s="24"/>
      <c r="J226" s="4"/>
      <c r="K226" s="4"/>
      <c r="L226" s="4"/>
      <c r="M226" s="4"/>
      <c r="N226" s="4"/>
    </row>
    <row r="227" spans="1:14" s="19" customFormat="1" ht="14.25" customHeight="1" x14ac:dyDescent="0.35">
      <c r="A227" s="28" t="s">
        <v>364</v>
      </c>
      <c r="B227" s="29" t="s">
        <v>365</v>
      </c>
      <c r="C227" s="30"/>
      <c r="D227" s="30"/>
      <c r="E227" s="30"/>
      <c r="F227" s="30"/>
      <c r="G227" s="23"/>
      <c r="H227" s="24"/>
      <c r="I227" s="24"/>
      <c r="J227" s="4"/>
      <c r="K227" s="4"/>
      <c r="L227" s="4"/>
      <c r="M227" s="4"/>
      <c r="N227" s="4"/>
    </row>
    <row r="228" spans="1:14" s="19" customFormat="1" ht="14.25" customHeight="1" x14ac:dyDescent="0.35">
      <c r="A228" s="28" t="s">
        <v>366</v>
      </c>
      <c r="B228" s="29" t="s">
        <v>367</v>
      </c>
      <c r="C228" s="30"/>
      <c r="D228" s="30"/>
      <c r="E228" s="30"/>
      <c r="F228" s="30"/>
      <c r="G228" s="23"/>
      <c r="H228" s="24"/>
      <c r="I228" s="24"/>
      <c r="J228" s="4"/>
      <c r="K228" s="4"/>
      <c r="L228" s="4"/>
      <c r="M228" s="4"/>
      <c r="N228" s="4"/>
    </row>
    <row r="229" spans="1:14" s="19" customFormat="1" ht="14.25" customHeight="1" x14ac:dyDescent="0.35">
      <c r="A229" s="25" t="s">
        <v>368</v>
      </c>
      <c r="B229" s="26" t="s">
        <v>369</v>
      </c>
      <c r="C229" s="42"/>
      <c r="D229" s="42"/>
      <c r="E229" s="42"/>
      <c r="F229" s="42"/>
      <c r="G229" s="23"/>
      <c r="H229" s="24"/>
      <c r="I229" s="24"/>
      <c r="J229" s="4"/>
      <c r="K229" s="4"/>
      <c r="L229" s="4"/>
      <c r="M229" s="4"/>
      <c r="N229" s="4"/>
    </row>
    <row r="230" spans="1:14" s="19" customFormat="1" ht="14.25" customHeight="1" x14ac:dyDescent="0.35">
      <c r="A230" s="13" t="s">
        <v>370</v>
      </c>
      <c r="B230" s="14" t="s">
        <v>371</v>
      </c>
      <c r="C230" s="15">
        <f>SUM(C231+C234+C238+C243+C261+C271+C280+C285+C298+C306+C312+C317)</f>
        <v>1151765</v>
      </c>
      <c r="D230" s="15">
        <f>SUM(D231+D234+D238+D243+D261+D271+D280+D285+D298+D306+D312+D317)</f>
        <v>984865</v>
      </c>
      <c r="E230" s="15">
        <f>SUM(E231+E234+E238+E243+E261+E271+E280+E285+E298+E306+E312+E317)</f>
        <v>112258</v>
      </c>
      <c r="F230" s="15">
        <f>SUM(F231+F234+F238+F243+F261+F271+F280+F285+F298+F306+F312+F317)</f>
        <v>0</v>
      </c>
      <c r="G230" s="16" t="s">
        <v>9</v>
      </c>
      <c r="H230" s="24"/>
      <c r="I230" s="24"/>
      <c r="J230" s="4"/>
      <c r="K230" s="4"/>
      <c r="L230" s="4"/>
      <c r="M230" s="4"/>
      <c r="N230" s="4"/>
    </row>
    <row r="231" spans="1:14" s="19" customFormat="1" ht="14.25" customHeight="1" x14ac:dyDescent="0.35">
      <c r="A231" s="20" t="s">
        <v>372</v>
      </c>
      <c r="B231" s="21" t="s">
        <v>373</v>
      </c>
      <c r="C231" s="22">
        <f>SUM(C232+C233)</f>
        <v>0</v>
      </c>
      <c r="D231" s="22">
        <f>SUM(D232+D233)</f>
        <v>0</v>
      </c>
      <c r="E231" s="22">
        <f>SUM(E232+E233)</f>
        <v>0</v>
      </c>
      <c r="F231" s="22">
        <f>SUM(F232+F233)</f>
        <v>0</v>
      </c>
      <c r="G231" s="23"/>
      <c r="H231" s="24"/>
      <c r="I231" s="24"/>
      <c r="J231" s="4"/>
      <c r="K231" s="4"/>
      <c r="L231" s="4"/>
      <c r="M231" s="4"/>
      <c r="N231" s="4"/>
    </row>
    <row r="232" spans="1:14" s="19" customFormat="1" ht="14.25" customHeight="1" x14ac:dyDescent="0.35">
      <c r="A232" s="25" t="s">
        <v>374</v>
      </c>
      <c r="B232" s="26" t="s">
        <v>375</v>
      </c>
      <c r="C232" s="42"/>
      <c r="D232" s="42"/>
      <c r="E232" s="42"/>
      <c r="F232" s="42"/>
      <c r="G232" s="23"/>
      <c r="H232" s="24"/>
      <c r="I232" s="24"/>
      <c r="J232" s="4"/>
      <c r="K232" s="4"/>
      <c r="L232" s="4"/>
      <c r="M232" s="4"/>
      <c r="N232" s="4"/>
    </row>
    <row r="233" spans="1:14" s="19" customFormat="1" ht="14.25" customHeight="1" x14ac:dyDescent="0.35">
      <c r="A233" s="25" t="s">
        <v>376</v>
      </c>
      <c r="B233" s="26" t="s">
        <v>377</v>
      </c>
      <c r="C233" s="42"/>
      <c r="D233" s="42"/>
      <c r="E233" s="42"/>
      <c r="F233" s="42"/>
      <c r="G233" s="23"/>
      <c r="H233" s="24"/>
      <c r="I233" s="24"/>
      <c r="J233" s="4"/>
      <c r="K233" s="4"/>
      <c r="L233" s="4"/>
      <c r="M233" s="4"/>
      <c r="N233" s="4"/>
    </row>
    <row r="234" spans="1:14" s="19" customFormat="1" ht="14.25" customHeight="1" x14ac:dyDescent="0.35">
      <c r="A234" s="20" t="s">
        <v>378</v>
      </c>
      <c r="B234" s="21" t="s">
        <v>379</v>
      </c>
      <c r="C234" s="22">
        <f>SUM(C235+C236+C237)</f>
        <v>14552</v>
      </c>
      <c r="D234" s="22">
        <f>SUM(D235+D236+D237)</f>
        <v>14552</v>
      </c>
      <c r="E234" s="22">
        <f>SUM(E235+E236+E237)</f>
        <v>0</v>
      </c>
      <c r="F234" s="22">
        <f>SUM(F235+F236+F237)</f>
        <v>0</v>
      </c>
      <c r="G234" s="23"/>
      <c r="H234" s="24"/>
      <c r="I234" s="24"/>
      <c r="J234" s="4"/>
      <c r="K234" s="4"/>
      <c r="L234" s="4"/>
      <c r="M234" s="4"/>
      <c r="N234" s="4"/>
    </row>
    <row r="235" spans="1:14" s="19" customFormat="1" ht="14.25" customHeight="1" x14ac:dyDescent="0.35">
      <c r="A235" s="25" t="s">
        <v>380</v>
      </c>
      <c r="B235" s="26" t="s">
        <v>381</v>
      </c>
      <c r="C235" s="42"/>
      <c r="D235" s="42"/>
      <c r="E235" s="42"/>
      <c r="F235" s="42"/>
      <c r="G235" s="23"/>
      <c r="H235" s="24"/>
      <c r="I235" s="24"/>
      <c r="J235" s="4"/>
      <c r="K235" s="4"/>
      <c r="L235" s="4"/>
      <c r="M235" s="4"/>
      <c r="N235" s="4"/>
    </row>
    <row r="236" spans="1:14" s="19" customFormat="1" ht="14.25" customHeight="1" x14ac:dyDescent="0.35">
      <c r="A236" s="25" t="s">
        <v>382</v>
      </c>
      <c r="B236" s="26" t="s">
        <v>383</v>
      </c>
      <c r="C236" s="52">
        <v>14552</v>
      </c>
      <c r="D236" s="52">
        <v>14552</v>
      </c>
      <c r="E236" s="42"/>
      <c r="F236" s="42"/>
      <c r="G236" s="23"/>
      <c r="H236" s="24"/>
      <c r="I236" s="24"/>
      <c r="J236" s="4"/>
      <c r="K236" s="4"/>
      <c r="L236" s="4"/>
      <c r="M236" s="4"/>
      <c r="N236" s="4"/>
    </row>
    <row r="237" spans="1:14" s="19" customFormat="1" ht="14.25" customHeight="1" x14ac:dyDescent="0.35">
      <c r="A237" s="25" t="s">
        <v>384</v>
      </c>
      <c r="B237" s="26" t="s">
        <v>385</v>
      </c>
      <c r="C237" s="42"/>
      <c r="D237" s="42"/>
      <c r="E237" s="42"/>
      <c r="F237" s="42"/>
      <c r="G237" s="23"/>
      <c r="H237" s="24"/>
      <c r="I237" s="24"/>
      <c r="J237" s="4"/>
      <c r="K237" s="4"/>
      <c r="L237" s="4"/>
      <c r="M237" s="4"/>
      <c r="N237" s="4"/>
    </row>
    <row r="238" spans="1:14" s="19" customFormat="1" ht="14.25" customHeight="1" x14ac:dyDescent="0.35">
      <c r="A238" s="20" t="s">
        <v>386</v>
      </c>
      <c r="B238" s="21" t="s">
        <v>387</v>
      </c>
      <c r="C238" s="22">
        <f>SUM(C239+C240+C241+C242)</f>
        <v>8086</v>
      </c>
      <c r="D238" s="22">
        <f>SUM(D239+D240+D241+D242)</f>
        <v>8086</v>
      </c>
      <c r="E238" s="22">
        <f>SUM(E239+E240+E241+E242)</f>
        <v>2938</v>
      </c>
      <c r="F238" s="22">
        <f>SUM(F239+F240+F241+F242)</f>
        <v>0</v>
      </c>
      <c r="G238" s="23"/>
      <c r="H238" s="24"/>
      <c r="I238" s="24"/>
      <c r="J238" s="4"/>
      <c r="K238" s="4"/>
      <c r="L238" s="4"/>
      <c r="M238" s="4"/>
      <c r="N238" s="4"/>
    </row>
    <row r="239" spans="1:14" s="19" customFormat="1" ht="14.25" customHeight="1" x14ac:dyDescent="0.35">
      <c r="A239" s="25" t="s">
        <v>388</v>
      </c>
      <c r="B239" s="26" t="s">
        <v>389</v>
      </c>
      <c r="C239" s="52">
        <v>8086</v>
      </c>
      <c r="D239" s="52">
        <v>8086</v>
      </c>
      <c r="E239" s="42">
        <v>2938</v>
      </c>
      <c r="F239" s="42"/>
      <c r="G239" s="23"/>
      <c r="H239" s="24"/>
      <c r="I239" s="24"/>
      <c r="J239" s="4"/>
      <c r="K239" s="4"/>
      <c r="L239" s="4"/>
      <c r="M239" s="4"/>
      <c r="N239" s="4"/>
    </row>
    <row r="240" spans="1:14" s="19" customFormat="1" ht="14.25" customHeight="1" x14ac:dyDescent="0.35">
      <c r="A240" s="25" t="s">
        <v>390</v>
      </c>
      <c r="B240" s="26" t="s">
        <v>391</v>
      </c>
      <c r="C240" s="42"/>
      <c r="D240" s="42"/>
      <c r="E240" s="42"/>
      <c r="F240" s="42"/>
      <c r="G240" s="23"/>
      <c r="H240" s="24"/>
      <c r="I240" s="24"/>
      <c r="J240" s="4"/>
      <c r="K240" s="4"/>
      <c r="L240" s="4"/>
      <c r="M240" s="4"/>
      <c r="N240" s="4"/>
    </row>
    <row r="241" spans="1:14" s="19" customFormat="1" ht="14.25" customHeight="1" x14ac:dyDescent="0.35">
      <c r="A241" s="25" t="s">
        <v>392</v>
      </c>
      <c r="B241" s="26" t="s">
        <v>393</v>
      </c>
      <c r="C241" s="42"/>
      <c r="D241" s="42"/>
      <c r="E241" s="42"/>
      <c r="F241" s="42"/>
      <c r="G241" s="23"/>
      <c r="H241" s="24"/>
      <c r="I241" s="24"/>
      <c r="J241" s="4"/>
      <c r="K241" s="4"/>
      <c r="L241" s="4"/>
      <c r="M241" s="4"/>
      <c r="N241" s="4"/>
    </row>
    <row r="242" spans="1:14" s="19" customFormat="1" ht="14.25" customHeight="1" x14ac:dyDescent="0.35">
      <c r="A242" s="25" t="s">
        <v>394</v>
      </c>
      <c r="B242" s="26" t="s">
        <v>395</v>
      </c>
      <c r="C242" s="42"/>
      <c r="D242" s="42"/>
      <c r="E242" s="42"/>
      <c r="F242" s="42"/>
      <c r="G242" s="23"/>
      <c r="H242" s="24"/>
      <c r="I242" s="24"/>
      <c r="J242" s="4"/>
      <c r="K242" s="4"/>
      <c r="L242" s="4"/>
      <c r="M242" s="4"/>
      <c r="N242" s="4"/>
    </row>
    <row r="243" spans="1:14" s="19" customFormat="1" ht="14.25" customHeight="1" x14ac:dyDescent="0.35">
      <c r="A243" s="20" t="s">
        <v>396</v>
      </c>
      <c r="B243" s="21" t="s">
        <v>397</v>
      </c>
      <c r="C243" s="22">
        <f>SUM(C244+C245+C246+C247+C248+C249+C250+C251+C252+C253+C254+C255+C256+C257+C258+C259+C260)</f>
        <v>85630</v>
      </c>
      <c r="D243" s="22">
        <f>SUM(D244+D245+D246+D247+D248+D249+D250+D251+D252+D253+D254+D255+D256+D257+D258+D259+D260)</f>
        <v>85630</v>
      </c>
      <c r="E243" s="22">
        <f>SUM(E244+E245+E246+E247+E248+E249+E250+E251+E252+E253+E254+E255+E256+E257+E258+E259+E260)</f>
        <v>55084</v>
      </c>
      <c r="F243" s="22">
        <f>SUM(F244+F245+F246+F247+F248+F249+F250+F251+F252+F253+F254+F255+F256+F257+F258+F259+F260)</f>
        <v>0</v>
      </c>
      <c r="G243" s="23"/>
      <c r="H243" s="24"/>
      <c r="I243" s="24"/>
      <c r="J243" s="4"/>
      <c r="K243" s="4"/>
      <c r="L243" s="4"/>
      <c r="M243" s="4"/>
      <c r="N243" s="4"/>
    </row>
    <row r="244" spans="1:14" s="19" customFormat="1" ht="14.25" customHeight="1" x14ac:dyDescent="0.35">
      <c r="A244" s="25" t="s">
        <v>398</v>
      </c>
      <c r="B244" s="26" t="s">
        <v>399</v>
      </c>
      <c r="C244" s="52">
        <v>45013</v>
      </c>
      <c r="D244" s="52">
        <v>45013</v>
      </c>
      <c r="E244" s="42">
        <v>12222</v>
      </c>
      <c r="F244" s="42"/>
      <c r="G244" s="23"/>
      <c r="H244" s="24"/>
      <c r="I244" s="24"/>
      <c r="J244" s="4"/>
      <c r="K244" s="4"/>
      <c r="L244" s="4"/>
      <c r="M244" s="4"/>
      <c r="N244" s="4"/>
    </row>
    <row r="245" spans="1:14" s="19" customFormat="1" ht="14.25" customHeight="1" x14ac:dyDescent="0.35">
      <c r="A245" s="25" t="s">
        <v>400</v>
      </c>
      <c r="B245" s="26" t="s">
        <v>401</v>
      </c>
      <c r="C245" s="52"/>
      <c r="D245" s="52"/>
      <c r="E245" s="42">
        <v>37389</v>
      </c>
      <c r="F245" s="42"/>
      <c r="G245" s="23"/>
      <c r="H245" s="24"/>
      <c r="I245" s="24"/>
      <c r="J245" s="4"/>
      <c r="K245" s="4"/>
      <c r="L245" s="4"/>
      <c r="M245" s="4"/>
      <c r="N245" s="4"/>
    </row>
    <row r="246" spans="1:14" s="19" customFormat="1" ht="14.25" customHeight="1" x14ac:dyDescent="0.35">
      <c r="A246" s="25" t="s">
        <v>402</v>
      </c>
      <c r="B246" s="26" t="s">
        <v>403</v>
      </c>
      <c r="C246" s="52"/>
      <c r="D246" s="52"/>
      <c r="E246" s="42"/>
      <c r="F246" s="42"/>
      <c r="G246" s="23"/>
      <c r="H246" s="24"/>
      <c r="I246" s="24"/>
      <c r="J246" s="4"/>
      <c r="K246" s="4"/>
      <c r="L246" s="4"/>
      <c r="M246" s="4"/>
      <c r="N246" s="4"/>
    </row>
    <row r="247" spans="1:14" s="19" customFormat="1" ht="14.25" customHeight="1" x14ac:dyDescent="0.35">
      <c r="A247" s="25" t="s">
        <v>404</v>
      </c>
      <c r="B247" s="26" t="s">
        <v>405</v>
      </c>
      <c r="C247" s="52"/>
      <c r="D247" s="52"/>
      <c r="E247" s="42"/>
      <c r="F247" s="42"/>
      <c r="G247" s="23"/>
      <c r="H247" s="24"/>
      <c r="I247" s="24"/>
      <c r="J247" s="4"/>
      <c r="K247" s="4"/>
      <c r="L247" s="4"/>
      <c r="M247" s="4"/>
      <c r="N247" s="4"/>
    </row>
    <row r="248" spans="1:14" s="19" customFormat="1" ht="14.25" customHeight="1" x14ac:dyDescent="0.35">
      <c r="A248" s="25" t="s">
        <v>406</v>
      </c>
      <c r="B248" s="26" t="s">
        <v>407</v>
      </c>
      <c r="C248" s="52"/>
      <c r="D248" s="52"/>
      <c r="E248" s="42"/>
      <c r="F248" s="42"/>
      <c r="G248" s="23"/>
      <c r="H248" s="24"/>
      <c r="I248" s="24"/>
      <c r="J248" s="4"/>
      <c r="K248" s="4"/>
      <c r="L248" s="4"/>
      <c r="M248" s="4"/>
      <c r="N248" s="4"/>
    </row>
    <row r="249" spans="1:14" s="19" customFormat="1" ht="14.25" customHeight="1" x14ac:dyDescent="0.35">
      <c r="A249" s="25" t="s">
        <v>408</v>
      </c>
      <c r="B249" s="26" t="s">
        <v>409</v>
      </c>
      <c r="C249" s="52"/>
      <c r="D249" s="52"/>
      <c r="E249" s="42"/>
      <c r="F249" s="42"/>
      <c r="G249" s="23"/>
      <c r="H249" s="24"/>
      <c r="I249" s="24"/>
      <c r="J249" s="4"/>
      <c r="K249" s="4"/>
      <c r="L249" s="4"/>
      <c r="M249" s="4"/>
      <c r="N249" s="4"/>
    </row>
    <row r="250" spans="1:14" s="19" customFormat="1" ht="14.25" customHeight="1" x14ac:dyDescent="0.35">
      <c r="A250" s="25" t="s">
        <v>410</v>
      </c>
      <c r="B250" s="26" t="s">
        <v>411</v>
      </c>
      <c r="C250" s="52">
        <v>37989</v>
      </c>
      <c r="D250" s="52">
        <v>37989</v>
      </c>
      <c r="E250" s="42">
        <v>3973</v>
      </c>
      <c r="F250" s="42"/>
      <c r="G250" s="23"/>
      <c r="H250" s="24"/>
      <c r="I250" s="24"/>
      <c r="J250" s="4"/>
      <c r="K250" s="4"/>
      <c r="L250" s="4"/>
      <c r="M250" s="4"/>
      <c r="N250" s="4"/>
    </row>
    <row r="251" spans="1:14" s="19" customFormat="1" ht="14.25" customHeight="1" x14ac:dyDescent="0.35">
      <c r="A251" s="25" t="s">
        <v>412</v>
      </c>
      <c r="B251" s="26" t="s">
        <v>413</v>
      </c>
      <c r="C251" s="52"/>
      <c r="D251" s="52"/>
      <c r="E251" s="42"/>
      <c r="F251" s="42"/>
      <c r="G251" s="23"/>
      <c r="H251" s="24"/>
      <c r="I251" s="24"/>
      <c r="J251" s="4"/>
      <c r="K251" s="4"/>
      <c r="L251" s="4"/>
      <c r="M251" s="4"/>
      <c r="N251" s="4"/>
    </row>
    <row r="252" spans="1:14" s="19" customFormat="1" ht="14.25" customHeight="1" x14ac:dyDescent="0.35">
      <c r="A252" s="25" t="s">
        <v>414</v>
      </c>
      <c r="B252" s="26" t="s">
        <v>415</v>
      </c>
      <c r="C252" s="52"/>
      <c r="D252" s="52"/>
      <c r="E252" s="42">
        <v>100</v>
      </c>
      <c r="F252" s="42"/>
      <c r="G252" s="23"/>
      <c r="H252" s="24"/>
      <c r="I252" s="24"/>
      <c r="J252" s="4"/>
      <c r="K252" s="4"/>
      <c r="L252" s="4"/>
      <c r="M252" s="4"/>
      <c r="N252" s="4"/>
    </row>
    <row r="253" spans="1:14" s="19" customFormat="1" ht="14.25" customHeight="1" x14ac:dyDescent="0.35">
      <c r="A253" s="25" t="s">
        <v>416</v>
      </c>
      <c r="B253" s="26" t="s">
        <v>417</v>
      </c>
      <c r="C253" s="52"/>
      <c r="D253" s="52"/>
      <c r="E253" s="42"/>
      <c r="F253" s="42"/>
      <c r="G253" s="23"/>
      <c r="H253" s="24"/>
      <c r="I253" s="24"/>
      <c r="J253" s="4"/>
      <c r="K253" s="4"/>
      <c r="L253" s="4"/>
      <c r="M253" s="4"/>
      <c r="N253" s="4"/>
    </row>
    <row r="254" spans="1:14" s="19" customFormat="1" ht="14.25" customHeight="1" x14ac:dyDescent="0.35">
      <c r="A254" s="25" t="s">
        <v>418</v>
      </c>
      <c r="B254" s="26" t="s">
        <v>419</v>
      </c>
      <c r="C254" s="52"/>
      <c r="D254" s="52"/>
      <c r="E254" s="42"/>
      <c r="F254" s="42"/>
      <c r="G254" s="23"/>
      <c r="H254" s="24"/>
      <c r="I254" s="24"/>
      <c r="J254" s="4"/>
      <c r="K254" s="4"/>
      <c r="L254" s="4"/>
      <c r="M254" s="4"/>
      <c r="N254" s="4"/>
    </row>
    <row r="255" spans="1:14" s="19" customFormat="1" ht="14.25" customHeight="1" x14ac:dyDescent="0.35">
      <c r="A255" s="25" t="s">
        <v>420</v>
      </c>
      <c r="B255" s="26" t="s">
        <v>421</v>
      </c>
      <c r="C255" s="52"/>
      <c r="D255" s="52"/>
      <c r="E255" s="42"/>
      <c r="F255" s="42"/>
      <c r="G255" s="23"/>
      <c r="H255" s="24"/>
      <c r="I255" s="24"/>
      <c r="J255" s="4"/>
      <c r="K255" s="4"/>
      <c r="L255" s="4"/>
      <c r="M255" s="4"/>
      <c r="N255" s="4"/>
    </row>
    <row r="256" spans="1:14" s="19" customFormat="1" ht="14.25" customHeight="1" x14ac:dyDescent="0.35">
      <c r="A256" s="25" t="s">
        <v>422</v>
      </c>
      <c r="B256" s="26" t="s">
        <v>423</v>
      </c>
      <c r="C256" s="52"/>
      <c r="D256" s="52"/>
      <c r="E256" s="42"/>
      <c r="F256" s="42"/>
      <c r="G256" s="23"/>
      <c r="H256" s="24"/>
      <c r="I256" s="24"/>
      <c r="J256" s="4"/>
      <c r="K256" s="4"/>
      <c r="L256" s="4"/>
      <c r="M256" s="4"/>
      <c r="N256" s="4"/>
    </row>
    <row r="257" spans="1:14" s="19" customFormat="1" ht="14.25" customHeight="1" x14ac:dyDescent="0.35">
      <c r="A257" s="25" t="s">
        <v>424</v>
      </c>
      <c r="B257" s="26" t="s">
        <v>425</v>
      </c>
      <c r="C257" s="52"/>
      <c r="D257" s="52"/>
      <c r="E257" s="42"/>
      <c r="F257" s="42"/>
      <c r="G257" s="23"/>
      <c r="H257" s="24"/>
      <c r="I257" s="24"/>
      <c r="J257" s="4"/>
      <c r="K257" s="4"/>
      <c r="L257" s="4"/>
      <c r="M257" s="4"/>
      <c r="N257" s="4"/>
    </row>
    <row r="258" spans="1:14" s="19" customFormat="1" ht="14.25" customHeight="1" x14ac:dyDescent="0.35">
      <c r="A258" s="25" t="s">
        <v>426</v>
      </c>
      <c r="B258" s="26" t="s">
        <v>427</v>
      </c>
      <c r="C258" s="52"/>
      <c r="D258" s="52"/>
      <c r="E258" s="42"/>
      <c r="F258" s="42"/>
      <c r="G258" s="23"/>
      <c r="H258" s="24"/>
      <c r="I258" s="24"/>
      <c r="J258" s="4"/>
      <c r="K258" s="4"/>
      <c r="L258" s="4"/>
      <c r="M258" s="4"/>
      <c r="N258" s="4"/>
    </row>
    <row r="259" spans="1:14" s="19" customFormat="1" ht="14.25" customHeight="1" x14ac:dyDescent="0.35">
      <c r="A259" s="25" t="s">
        <v>428</v>
      </c>
      <c r="B259" s="26" t="s">
        <v>429</v>
      </c>
      <c r="C259" s="52"/>
      <c r="D259" s="52"/>
      <c r="E259" s="42"/>
      <c r="F259" s="42"/>
      <c r="G259" s="23"/>
      <c r="H259" s="24"/>
      <c r="I259" s="24"/>
      <c r="J259" s="4"/>
      <c r="K259" s="4"/>
      <c r="L259" s="4"/>
      <c r="M259" s="4"/>
      <c r="N259" s="4"/>
    </row>
    <row r="260" spans="1:14" s="19" customFormat="1" ht="14.25" customHeight="1" x14ac:dyDescent="0.35">
      <c r="A260" s="25" t="s">
        <v>430</v>
      </c>
      <c r="B260" s="26" t="s">
        <v>431</v>
      </c>
      <c r="C260" s="52">
        <v>2628</v>
      </c>
      <c r="D260" s="52">
        <v>2628</v>
      </c>
      <c r="E260" s="42">
        <v>1400</v>
      </c>
      <c r="F260" s="42"/>
      <c r="G260" s="23"/>
      <c r="H260" s="24"/>
      <c r="I260" s="24"/>
      <c r="J260" s="4"/>
      <c r="K260" s="4"/>
      <c r="L260" s="4"/>
      <c r="M260" s="4"/>
      <c r="N260" s="4"/>
    </row>
    <row r="261" spans="1:14" s="19" customFormat="1" ht="14.25" customHeight="1" x14ac:dyDescent="0.35">
      <c r="A261" s="20" t="s">
        <v>432</v>
      </c>
      <c r="B261" s="21" t="s">
        <v>433</v>
      </c>
      <c r="C261" s="22">
        <f>SUM(C262+C263+C264+C265+C266+C267+C268+C269+C270)</f>
        <v>44710</v>
      </c>
      <c r="D261" s="22">
        <f>SUM(D262+D263+D264+D265+D266+D267+D268+D269+D270)</f>
        <v>44706</v>
      </c>
      <c r="E261" s="22">
        <f>SUM(E262+E263+E264+E265+E266+E267+E268+E269+E270)</f>
        <v>37578</v>
      </c>
      <c r="F261" s="22">
        <f>SUM(F262+F263+F264+F265+F266+F267+F268+F269+F270)</f>
        <v>0</v>
      </c>
      <c r="G261" s="23"/>
      <c r="H261" s="24"/>
      <c r="I261" s="24"/>
      <c r="J261" s="4"/>
      <c r="K261" s="4"/>
      <c r="L261" s="4"/>
      <c r="M261" s="4"/>
      <c r="N261" s="4"/>
    </row>
    <row r="262" spans="1:14" s="19" customFormat="1" ht="14.25" customHeight="1" x14ac:dyDescent="0.35">
      <c r="A262" s="25" t="s">
        <v>434</v>
      </c>
      <c r="B262" s="26" t="s">
        <v>435</v>
      </c>
      <c r="C262" s="52"/>
      <c r="D262" s="52"/>
      <c r="E262" s="42">
        <v>20001</v>
      </c>
      <c r="F262" s="42"/>
      <c r="G262" s="23"/>
      <c r="H262" s="24"/>
      <c r="I262" s="24"/>
      <c r="J262" s="4"/>
      <c r="K262" s="4"/>
      <c r="L262" s="4"/>
      <c r="M262" s="4"/>
      <c r="N262" s="4"/>
    </row>
    <row r="263" spans="1:14" s="19" customFormat="1" ht="14.25" customHeight="1" x14ac:dyDescent="0.35">
      <c r="A263" s="25" t="s">
        <v>436</v>
      </c>
      <c r="B263" s="26" t="s">
        <v>437</v>
      </c>
      <c r="C263" s="52">
        <v>35743</v>
      </c>
      <c r="D263" s="52">
        <v>35743</v>
      </c>
      <c r="E263" s="42">
        <v>10985</v>
      </c>
      <c r="F263" s="42"/>
      <c r="G263" s="23"/>
      <c r="H263" s="24"/>
      <c r="I263" s="24"/>
      <c r="J263" s="4"/>
      <c r="K263" s="4"/>
      <c r="L263" s="4"/>
      <c r="M263" s="4"/>
      <c r="N263" s="4"/>
    </row>
    <row r="264" spans="1:14" s="19" customFormat="1" ht="14.25" customHeight="1" x14ac:dyDescent="0.35">
      <c r="A264" s="25" t="s">
        <v>438</v>
      </c>
      <c r="B264" s="26" t="s">
        <v>439</v>
      </c>
      <c r="C264" s="52"/>
      <c r="D264" s="52"/>
      <c r="E264" s="42"/>
      <c r="F264" s="42"/>
      <c r="G264" s="23"/>
      <c r="H264" s="24"/>
      <c r="I264" s="24"/>
      <c r="J264" s="4"/>
      <c r="K264" s="4"/>
      <c r="L264" s="4"/>
      <c r="M264" s="4"/>
      <c r="N264" s="4"/>
    </row>
    <row r="265" spans="1:14" s="19" customFormat="1" ht="14.25" customHeight="1" x14ac:dyDescent="0.35">
      <c r="A265" s="25" t="s">
        <v>440</v>
      </c>
      <c r="B265" s="26" t="s">
        <v>441</v>
      </c>
      <c r="C265" s="52">
        <v>3611</v>
      </c>
      <c r="D265" s="52">
        <v>3611</v>
      </c>
      <c r="E265" s="42">
        <v>3564</v>
      </c>
      <c r="F265" s="42"/>
      <c r="G265" s="23"/>
      <c r="H265" s="24"/>
      <c r="I265" s="24"/>
      <c r="J265" s="4"/>
      <c r="K265" s="4"/>
      <c r="L265" s="4"/>
      <c r="M265" s="4"/>
      <c r="N265" s="4"/>
    </row>
    <row r="266" spans="1:14" s="19" customFormat="1" ht="14.25" customHeight="1" x14ac:dyDescent="0.35">
      <c r="A266" s="25" t="s">
        <v>442</v>
      </c>
      <c r="B266" s="26" t="s">
        <v>443</v>
      </c>
      <c r="C266" s="52">
        <v>2646</v>
      </c>
      <c r="D266" s="52">
        <v>2642</v>
      </c>
      <c r="E266" s="42">
        <v>1363</v>
      </c>
      <c r="F266" s="42"/>
      <c r="G266" s="23"/>
      <c r="H266" s="24"/>
      <c r="I266" s="24"/>
      <c r="J266" s="4"/>
      <c r="K266" s="4"/>
      <c r="L266" s="4"/>
      <c r="M266" s="4"/>
      <c r="N266" s="4"/>
    </row>
    <row r="267" spans="1:14" s="19" customFormat="1" ht="14.25" customHeight="1" x14ac:dyDescent="0.35">
      <c r="A267" s="25" t="s">
        <v>444</v>
      </c>
      <c r="B267" s="26" t="s">
        <v>445</v>
      </c>
      <c r="C267" s="52"/>
      <c r="D267" s="52"/>
      <c r="E267" s="42"/>
      <c r="F267" s="42"/>
      <c r="G267" s="23"/>
      <c r="H267" s="24"/>
      <c r="I267" s="24"/>
      <c r="J267" s="4"/>
      <c r="K267" s="4"/>
      <c r="L267" s="4"/>
      <c r="M267" s="4"/>
      <c r="N267" s="4"/>
    </row>
    <row r="268" spans="1:14" s="19" customFormat="1" ht="14.25" customHeight="1" x14ac:dyDescent="0.35">
      <c r="A268" s="25" t="s">
        <v>446</v>
      </c>
      <c r="B268" s="26" t="s">
        <v>447</v>
      </c>
      <c r="C268" s="52"/>
      <c r="D268" s="52"/>
      <c r="E268" s="42">
        <v>1610</v>
      </c>
      <c r="F268" s="42"/>
      <c r="G268" s="23"/>
      <c r="H268" s="24"/>
      <c r="I268" s="24"/>
      <c r="J268" s="4"/>
      <c r="K268" s="4"/>
      <c r="L268" s="4"/>
      <c r="M268" s="4"/>
      <c r="N268" s="4"/>
    </row>
    <row r="269" spans="1:14" s="19" customFormat="1" ht="14.25" customHeight="1" x14ac:dyDescent="0.35">
      <c r="A269" s="25" t="s">
        <v>448</v>
      </c>
      <c r="B269" s="26" t="s">
        <v>449</v>
      </c>
      <c r="C269" s="52"/>
      <c r="D269" s="52"/>
      <c r="E269" s="42"/>
      <c r="F269" s="42"/>
      <c r="G269" s="23"/>
      <c r="H269" s="24"/>
      <c r="I269" s="24"/>
      <c r="J269" s="4"/>
      <c r="K269" s="4"/>
      <c r="L269" s="4"/>
      <c r="M269" s="4"/>
      <c r="N269" s="4"/>
    </row>
    <row r="270" spans="1:14" s="19" customFormat="1" ht="14.25" customHeight="1" x14ac:dyDescent="0.35">
      <c r="A270" s="25" t="s">
        <v>450</v>
      </c>
      <c r="B270" s="26" t="s">
        <v>431</v>
      </c>
      <c r="C270" s="52">
        <v>2710</v>
      </c>
      <c r="D270" s="52">
        <v>2710</v>
      </c>
      <c r="E270" s="42">
        <v>55</v>
      </c>
      <c r="F270" s="42"/>
      <c r="G270" s="23"/>
      <c r="H270" s="24"/>
      <c r="I270" s="24"/>
      <c r="J270" s="4"/>
      <c r="K270" s="4"/>
      <c r="L270" s="4"/>
      <c r="M270" s="4"/>
      <c r="N270" s="4"/>
    </row>
    <row r="271" spans="1:14" s="19" customFormat="1" ht="14.25" customHeight="1" x14ac:dyDescent="0.35">
      <c r="A271" s="20" t="s">
        <v>451</v>
      </c>
      <c r="B271" s="20" t="s">
        <v>452</v>
      </c>
      <c r="C271" s="22">
        <f>SUM(C272+C273+C274+C275+C276+C277+C278+C279)</f>
        <v>956023</v>
      </c>
      <c r="D271" s="22">
        <f>SUM(D272+D273+D274+D275+D276+D277+D278+D279)</f>
        <v>789011</v>
      </c>
      <c r="E271" s="22">
        <f>SUM(E272+E273+E274+E275+E276+E277+E278+E279)</f>
        <v>3705</v>
      </c>
      <c r="F271" s="22">
        <f>SUM(F272+F273+F274+F275+F276+F277+F278+F279)</f>
        <v>0</v>
      </c>
      <c r="G271" s="23"/>
      <c r="H271" s="24"/>
      <c r="I271" s="24"/>
      <c r="J271" s="4"/>
      <c r="K271" s="4"/>
      <c r="L271" s="4"/>
      <c r="M271" s="4"/>
      <c r="N271" s="4"/>
    </row>
    <row r="272" spans="1:14" s="19" customFormat="1" ht="14.25" customHeight="1" x14ac:dyDescent="0.35">
      <c r="A272" s="25" t="s">
        <v>453</v>
      </c>
      <c r="B272" s="26" t="s">
        <v>454</v>
      </c>
      <c r="C272" s="52">
        <v>956023</v>
      </c>
      <c r="D272" s="52">
        <v>789011</v>
      </c>
      <c r="E272" s="42">
        <v>1898</v>
      </c>
      <c r="F272" s="42"/>
      <c r="G272" s="23"/>
      <c r="H272" s="24"/>
      <c r="I272" s="24"/>
      <c r="J272" s="4"/>
      <c r="K272" s="4"/>
      <c r="L272" s="4"/>
      <c r="M272" s="4"/>
      <c r="N272" s="4"/>
    </row>
    <row r="273" spans="1:14" s="19" customFormat="1" ht="14.25" customHeight="1" x14ac:dyDescent="0.35">
      <c r="A273" s="25" t="s">
        <v>455</v>
      </c>
      <c r="B273" s="26" t="s">
        <v>456</v>
      </c>
      <c r="C273" s="42"/>
      <c r="D273" s="42"/>
      <c r="E273" s="42">
        <v>1309</v>
      </c>
      <c r="F273" s="42"/>
      <c r="G273" s="23"/>
      <c r="H273" s="24"/>
      <c r="I273" s="24"/>
      <c r="J273" s="4"/>
      <c r="K273" s="4"/>
      <c r="L273" s="4"/>
      <c r="M273" s="4"/>
      <c r="N273" s="4"/>
    </row>
    <row r="274" spans="1:14" s="19" customFormat="1" ht="14.25" customHeight="1" x14ac:dyDescent="0.35">
      <c r="A274" s="25" t="s">
        <v>457</v>
      </c>
      <c r="B274" s="26" t="s">
        <v>458</v>
      </c>
      <c r="C274" s="42"/>
      <c r="D274" s="42"/>
      <c r="E274" s="42"/>
      <c r="F274" s="42"/>
      <c r="G274" s="23"/>
      <c r="H274" s="24"/>
      <c r="I274" s="24"/>
      <c r="J274" s="4"/>
      <c r="K274" s="4"/>
      <c r="L274" s="4"/>
      <c r="M274" s="4"/>
      <c r="N274" s="4"/>
    </row>
    <row r="275" spans="1:14" s="19" customFormat="1" ht="14.25" customHeight="1" x14ac:dyDescent="0.35">
      <c r="A275" s="25" t="s">
        <v>459</v>
      </c>
      <c r="B275" s="26" t="s">
        <v>460</v>
      </c>
      <c r="C275" s="42"/>
      <c r="D275" s="42"/>
      <c r="E275" s="42">
        <v>198</v>
      </c>
      <c r="F275" s="42"/>
      <c r="G275" s="23"/>
      <c r="H275" s="24"/>
      <c r="I275" s="24"/>
      <c r="J275" s="4"/>
      <c r="K275" s="4"/>
      <c r="L275" s="4"/>
      <c r="M275" s="4"/>
      <c r="N275" s="4"/>
    </row>
    <row r="276" spans="1:14" s="19" customFormat="1" ht="14.25" customHeight="1" x14ac:dyDescent="0.35">
      <c r="A276" s="25" t="s">
        <v>461</v>
      </c>
      <c r="B276" s="26" t="s">
        <v>462</v>
      </c>
      <c r="C276" s="42"/>
      <c r="D276" s="42"/>
      <c r="E276" s="42"/>
      <c r="F276" s="42"/>
      <c r="G276" s="23"/>
      <c r="H276" s="24"/>
      <c r="I276" s="24"/>
      <c r="J276" s="4"/>
      <c r="K276" s="4"/>
      <c r="L276" s="4"/>
      <c r="M276" s="4"/>
      <c r="N276" s="4"/>
    </row>
    <row r="277" spans="1:14" s="19" customFormat="1" ht="14.25" customHeight="1" x14ac:dyDescent="0.35">
      <c r="A277" s="25" t="s">
        <v>463</v>
      </c>
      <c r="B277" s="26" t="s">
        <v>464</v>
      </c>
      <c r="C277" s="42"/>
      <c r="D277" s="42"/>
      <c r="E277" s="42"/>
      <c r="F277" s="42"/>
      <c r="G277" s="23"/>
      <c r="H277" s="24"/>
      <c r="I277" s="24"/>
      <c r="J277" s="4"/>
      <c r="K277" s="4"/>
      <c r="L277" s="4"/>
      <c r="M277" s="4"/>
      <c r="N277" s="4"/>
    </row>
    <row r="278" spans="1:14" s="19" customFormat="1" ht="14.25" customHeight="1" x14ac:dyDescent="0.35">
      <c r="A278" s="25" t="s">
        <v>465</v>
      </c>
      <c r="B278" s="26" t="s">
        <v>466</v>
      </c>
      <c r="C278" s="42"/>
      <c r="D278" s="42"/>
      <c r="E278" s="42"/>
      <c r="F278" s="42"/>
      <c r="G278" s="23"/>
      <c r="H278" s="24"/>
      <c r="I278" s="24"/>
      <c r="J278" s="4"/>
      <c r="K278" s="4"/>
      <c r="L278" s="4"/>
      <c r="M278" s="4"/>
      <c r="N278" s="4"/>
    </row>
    <row r="279" spans="1:14" s="19" customFormat="1" ht="14.25" customHeight="1" x14ac:dyDescent="0.35">
      <c r="A279" s="25" t="s">
        <v>467</v>
      </c>
      <c r="B279" s="26" t="s">
        <v>431</v>
      </c>
      <c r="C279" s="42"/>
      <c r="D279" s="42"/>
      <c r="E279" s="42">
        <v>300</v>
      </c>
      <c r="F279" s="42"/>
      <c r="G279" s="23"/>
      <c r="H279" s="24"/>
      <c r="I279" s="24"/>
      <c r="J279" s="4"/>
      <c r="K279" s="4"/>
      <c r="L279" s="4"/>
      <c r="M279" s="4"/>
      <c r="N279" s="4"/>
    </row>
    <row r="280" spans="1:14" s="19" customFormat="1" ht="14.25" customHeight="1" x14ac:dyDescent="0.35">
      <c r="A280" s="20" t="s">
        <v>468</v>
      </c>
      <c r="B280" s="20" t="s">
        <v>469</v>
      </c>
      <c r="C280" s="22">
        <f>SUM(C281+C282+C283+C284)</f>
        <v>0</v>
      </c>
      <c r="D280" s="22">
        <f>SUM(D281+D282+D283+D284)</f>
        <v>0</v>
      </c>
      <c r="E280" s="22">
        <f>SUM(E281+E282+E283+E284)</f>
        <v>0</v>
      </c>
      <c r="F280" s="22">
        <f>SUM(F281+F282+F283+F284)</f>
        <v>0</v>
      </c>
      <c r="G280" s="23"/>
      <c r="H280" s="24"/>
      <c r="I280" s="24"/>
      <c r="J280" s="4"/>
      <c r="K280" s="4"/>
      <c r="L280" s="4"/>
      <c r="M280" s="4"/>
      <c r="N280" s="4"/>
    </row>
    <row r="281" spans="1:14" s="19" customFormat="1" ht="14.25" customHeight="1" x14ac:dyDescent="0.35">
      <c r="A281" s="25" t="s">
        <v>470</v>
      </c>
      <c r="B281" s="26" t="s">
        <v>471</v>
      </c>
      <c r="C281" s="42"/>
      <c r="D281" s="42"/>
      <c r="E281" s="42"/>
      <c r="F281" s="42"/>
      <c r="G281" s="23"/>
      <c r="H281" s="24"/>
      <c r="I281" s="24"/>
      <c r="J281" s="4"/>
      <c r="K281" s="4"/>
      <c r="L281" s="4"/>
      <c r="M281" s="4"/>
      <c r="N281" s="4"/>
    </row>
    <row r="282" spans="1:14" s="19" customFormat="1" ht="14.25" customHeight="1" x14ac:dyDescent="0.35">
      <c r="A282" s="25" t="s">
        <v>472</v>
      </c>
      <c r="B282" s="26" t="s">
        <v>473</v>
      </c>
      <c r="C282" s="42"/>
      <c r="D282" s="42"/>
      <c r="E282" s="42"/>
      <c r="F282" s="42"/>
      <c r="G282" s="23"/>
      <c r="H282" s="24"/>
      <c r="I282" s="24"/>
      <c r="J282" s="4"/>
      <c r="K282" s="4"/>
      <c r="L282" s="4"/>
      <c r="M282" s="4"/>
      <c r="N282" s="4"/>
    </row>
    <row r="283" spans="1:14" s="19" customFormat="1" ht="14.25" customHeight="1" x14ac:dyDescent="0.35">
      <c r="A283" s="25" t="s">
        <v>474</v>
      </c>
      <c r="B283" s="26" t="s">
        <v>475</v>
      </c>
      <c r="C283" s="42"/>
      <c r="D283" s="42"/>
      <c r="E283" s="42"/>
      <c r="F283" s="42"/>
      <c r="G283" s="23"/>
      <c r="H283" s="24"/>
      <c r="I283" s="24"/>
      <c r="J283" s="4"/>
      <c r="K283" s="4"/>
      <c r="L283" s="4"/>
      <c r="M283" s="4"/>
      <c r="N283" s="4"/>
    </row>
    <row r="284" spans="1:14" s="19" customFormat="1" ht="14.25" customHeight="1" x14ac:dyDescent="0.35">
      <c r="A284" s="25" t="s">
        <v>476</v>
      </c>
      <c r="B284" s="26" t="s">
        <v>431</v>
      </c>
      <c r="C284" s="42"/>
      <c r="D284" s="42"/>
      <c r="E284" s="42"/>
      <c r="F284" s="42"/>
      <c r="G284" s="23"/>
      <c r="H284" s="24"/>
      <c r="I284" s="24"/>
      <c r="J284" s="4"/>
      <c r="K284" s="4"/>
      <c r="L284" s="4"/>
      <c r="M284" s="4"/>
      <c r="N284" s="4"/>
    </row>
    <row r="285" spans="1:14" s="19" customFormat="1" ht="14.25" customHeight="1" x14ac:dyDescent="0.35">
      <c r="A285" s="20" t="s">
        <v>477</v>
      </c>
      <c r="B285" s="20" t="s">
        <v>478</v>
      </c>
      <c r="C285" s="22">
        <f>SUM(C286+C287+C288+C289+C290+C291+C292+C293+C294+C295+C296+C297)</f>
        <v>12014</v>
      </c>
      <c r="D285" s="22">
        <f>SUM(D286+D287+D288+D289+D290+D291+D292+D293+D294+D295+D296+D297)</f>
        <v>12130</v>
      </c>
      <c r="E285" s="22">
        <f>SUM(E286+E287+E288+E289+E290+E291+E292+E293+E294+E295+E296+E297)</f>
        <v>3096</v>
      </c>
      <c r="F285" s="22">
        <f>SUM(F286+F287+F288+F289+F290+F291+F292+F293+F294+F295+F296+F297)</f>
        <v>0</v>
      </c>
      <c r="G285" s="23"/>
      <c r="H285" s="24"/>
      <c r="I285" s="24"/>
      <c r="J285" s="4"/>
      <c r="K285" s="4"/>
      <c r="L285" s="4"/>
      <c r="M285" s="4"/>
      <c r="N285" s="4"/>
    </row>
    <row r="286" spans="1:14" s="19" customFormat="1" ht="14.25" customHeight="1" x14ac:dyDescent="0.35">
      <c r="A286" s="25" t="s">
        <v>479</v>
      </c>
      <c r="B286" s="26" t="s">
        <v>480</v>
      </c>
      <c r="C286" s="52">
        <v>9925</v>
      </c>
      <c r="D286" s="52">
        <v>9900</v>
      </c>
      <c r="E286" s="42">
        <v>1664</v>
      </c>
      <c r="F286" s="42"/>
      <c r="G286" s="23"/>
      <c r="H286" s="24"/>
      <c r="I286" s="24"/>
      <c r="J286" s="4"/>
      <c r="K286" s="4"/>
      <c r="L286" s="4"/>
      <c r="M286" s="4"/>
      <c r="N286" s="4"/>
    </row>
    <row r="287" spans="1:14" s="19" customFormat="1" ht="14.25" customHeight="1" x14ac:dyDescent="0.35">
      <c r="A287" s="25" t="s">
        <v>481</v>
      </c>
      <c r="B287" s="26" t="s">
        <v>482</v>
      </c>
      <c r="C287" s="52"/>
      <c r="D287" s="52"/>
      <c r="E287" s="42"/>
      <c r="F287" s="42"/>
      <c r="G287" s="23"/>
      <c r="H287" s="24"/>
      <c r="I287" s="24"/>
      <c r="J287" s="4"/>
      <c r="K287" s="4"/>
      <c r="L287" s="4"/>
      <c r="M287" s="4"/>
      <c r="N287" s="4"/>
    </row>
    <row r="288" spans="1:14" s="19" customFormat="1" ht="14.25" customHeight="1" x14ac:dyDescent="0.35">
      <c r="A288" s="25" t="s">
        <v>483</v>
      </c>
      <c r="B288" s="26" t="s">
        <v>484</v>
      </c>
      <c r="C288" s="52"/>
      <c r="D288" s="52"/>
      <c r="E288" s="42"/>
      <c r="F288" s="42"/>
      <c r="G288" s="23"/>
      <c r="H288" s="24"/>
      <c r="I288" s="24"/>
      <c r="J288" s="4"/>
      <c r="K288" s="4"/>
      <c r="L288" s="4"/>
      <c r="M288" s="4"/>
      <c r="N288" s="4"/>
    </row>
    <row r="289" spans="1:14" s="19" customFormat="1" ht="14.25" customHeight="1" x14ac:dyDescent="0.35">
      <c r="A289" s="25" t="s">
        <v>485</v>
      </c>
      <c r="B289" s="26" t="s">
        <v>486</v>
      </c>
      <c r="C289" s="52"/>
      <c r="D289" s="52"/>
      <c r="E289" s="42"/>
      <c r="F289" s="42"/>
      <c r="G289" s="23"/>
      <c r="H289" s="24"/>
      <c r="I289" s="24"/>
      <c r="J289" s="4"/>
      <c r="K289" s="4"/>
      <c r="L289" s="4"/>
      <c r="M289" s="4"/>
      <c r="N289" s="4"/>
    </row>
    <row r="290" spans="1:14" s="19" customFormat="1" ht="14.25" customHeight="1" x14ac:dyDescent="0.35">
      <c r="A290" s="25" t="s">
        <v>487</v>
      </c>
      <c r="B290" s="26" t="s">
        <v>488</v>
      </c>
      <c r="C290" s="52"/>
      <c r="D290" s="52"/>
      <c r="E290" s="42"/>
      <c r="F290" s="42"/>
      <c r="G290" s="23"/>
      <c r="H290" s="24"/>
      <c r="I290" s="24"/>
      <c r="J290" s="4"/>
      <c r="K290" s="4"/>
      <c r="L290" s="4"/>
      <c r="M290" s="4"/>
      <c r="N290" s="4"/>
    </row>
    <row r="291" spans="1:14" s="19" customFormat="1" ht="14.25" customHeight="1" x14ac:dyDescent="0.35">
      <c r="A291" s="25" t="s">
        <v>489</v>
      </c>
      <c r="B291" s="26" t="s">
        <v>490</v>
      </c>
      <c r="C291" s="52"/>
      <c r="D291" s="52"/>
      <c r="E291" s="42"/>
      <c r="F291" s="42"/>
      <c r="G291" s="23"/>
      <c r="H291" s="24"/>
      <c r="I291" s="24"/>
      <c r="J291" s="4"/>
      <c r="K291" s="4"/>
      <c r="L291" s="4"/>
      <c r="M291" s="4"/>
      <c r="N291" s="4"/>
    </row>
    <row r="292" spans="1:14" s="19" customFormat="1" ht="14.25" customHeight="1" x14ac:dyDescent="0.35">
      <c r="A292" s="25" t="s">
        <v>491</v>
      </c>
      <c r="B292" s="26" t="s">
        <v>492</v>
      </c>
      <c r="C292" s="52"/>
      <c r="D292" s="52"/>
      <c r="E292" s="42"/>
      <c r="F292" s="42"/>
      <c r="G292" s="23"/>
      <c r="H292" s="24"/>
      <c r="I292" s="24"/>
      <c r="J292" s="4"/>
      <c r="K292" s="4"/>
      <c r="L292" s="4"/>
      <c r="M292" s="4"/>
      <c r="N292" s="4"/>
    </row>
    <row r="293" spans="1:14" s="19" customFormat="1" ht="14.25" customHeight="1" x14ac:dyDescent="0.35">
      <c r="A293" s="25" t="s">
        <v>493</v>
      </c>
      <c r="B293" s="26" t="s">
        <v>494</v>
      </c>
      <c r="C293" s="52"/>
      <c r="D293" s="52"/>
      <c r="E293" s="42">
        <v>573</v>
      </c>
      <c r="F293" s="42"/>
      <c r="G293" s="23"/>
      <c r="H293" s="24"/>
      <c r="I293" s="24"/>
      <c r="J293" s="4"/>
      <c r="K293" s="4"/>
      <c r="L293" s="4"/>
      <c r="M293" s="4"/>
      <c r="N293" s="4"/>
    </row>
    <row r="294" spans="1:14" s="19" customFormat="1" ht="14.25" customHeight="1" x14ac:dyDescent="0.35">
      <c r="A294" s="25" t="s">
        <v>495</v>
      </c>
      <c r="B294" s="26" t="s">
        <v>496</v>
      </c>
      <c r="C294" s="52"/>
      <c r="D294" s="52"/>
      <c r="E294" s="42"/>
      <c r="F294" s="42"/>
      <c r="G294" s="23"/>
      <c r="H294" s="24"/>
      <c r="I294" s="24"/>
      <c r="J294" s="4"/>
      <c r="K294" s="4"/>
      <c r="L294" s="4"/>
      <c r="M294" s="4"/>
      <c r="N294" s="4"/>
    </row>
    <row r="295" spans="1:14" s="19" customFormat="1" ht="14.25" customHeight="1" x14ac:dyDescent="0.35">
      <c r="A295" s="25" t="s">
        <v>497</v>
      </c>
      <c r="B295" s="26" t="s">
        <v>498</v>
      </c>
      <c r="C295" s="52"/>
      <c r="D295" s="52"/>
      <c r="E295" s="42"/>
      <c r="F295" s="42"/>
      <c r="G295" s="23"/>
      <c r="H295" s="24"/>
      <c r="I295" s="24"/>
      <c r="J295" s="4"/>
      <c r="K295" s="4"/>
      <c r="L295" s="4"/>
      <c r="M295" s="4"/>
      <c r="N295" s="4"/>
    </row>
    <row r="296" spans="1:14" s="19" customFormat="1" ht="14.25" customHeight="1" x14ac:dyDescent="0.35">
      <c r="A296" s="25" t="s">
        <v>499</v>
      </c>
      <c r="B296" s="26" t="s">
        <v>500</v>
      </c>
      <c r="C296" s="52"/>
      <c r="D296" s="52"/>
      <c r="E296" s="42"/>
      <c r="F296" s="42"/>
      <c r="G296" s="23"/>
      <c r="H296" s="24"/>
      <c r="I296" s="24"/>
      <c r="J296" s="4"/>
      <c r="K296" s="4"/>
      <c r="L296" s="4"/>
      <c r="M296" s="4"/>
      <c r="N296" s="4"/>
    </row>
    <row r="297" spans="1:14" s="19" customFormat="1" ht="14.25" customHeight="1" x14ac:dyDescent="0.35">
      <c r="A297" s="25" t="s">
        <v>501</v>
      </c>
      <c r="B297" s="26" t="s">
        <v>431</v>
      </c>
      <c r="C297" s="52">
        <v>2089</v>
      </c>
      <c r="D297" s="52">
        <v>2230</v>
      </c>
      <c r="E297" s="42">
        <v>859</v>
      </c>
      <c r="F297" s="42"/>
      <c r="G297" s="23"/>
      <c r="H297" s="24"/>
      <c r="I297" s="24"/>
      <c r="J297" s="4"/>
      <c r="K297" s="4"/>
      <c r="L297" s="4"/>
      <c r="M297" s="4"/>
      <c r="N297" s="4"/>
    </row>
    <row r="298" spans="1:14" s="19" customFormat="1" ht="14.25" customHeight="1" x14ac:dyDescent="0.35">
      <c r="A298" s="20" t="s">
        <v>502</v>
      </c>
      <c r="B298" s="20" t="s">
        <v>503</v>
      </c>
      <c r="C298" s="22">
        <f>SUM(C299+C300+C301+C302+C303+C304+C305)</f>
        <v>2000</v>
      </c>
      <c r="D298" s="22">
        <f>SUM(D299+D300+D301+D302+D303+D304+D305)</f>
        <v>2000</v>
      </c>
      <c r="E298" s="22">
        <f>SUM(E299+E300+E301+E302+E303+E304+E305)</f>
        <v>0</v>
      </c>
      <c r="F298" s="22">
        <f>SUM(F299+F300+F301+F302+F303+F304+F305)</f>
        <v>0</v>
      </c>
      <c r="G298" s="23"/>
      <c r="H298" s="24"/>
      <c r="I298" s="24"/>
      <c r="J298" s="4"/>
      <c r="K298" s="4"/>
      <c r="L298" s="4"/>
      <c r="M298" s="4"/>
      <c r="N298" s="4"/>
    </row>
    <row r="299" spans="1:14" s="19" customFormat="1" ht="14.25" customHeight="1" x14ac:dyDescent="0.35">
      <c r="A299" s="25" t="s">
        <v>504</v>
      </c>
      <c r="B299" s="26" t="s">
        <v>505</v>
      </c>
      <c r="C299" s="42"/>
      <c r="D299" s="42"/>
      <c r="E299" s="42"/>
      <c r="F299" s="42"/>
      <c r="G299" s="23"/>
      <c r="H299" s="24"/>
      <c r="I299" s="24"/>
      <c r="J299" s="4"/>
      <c r="K299" s="4"/>
      <c r="L299" s="4"/>
      <c r="M299" s="4"/>
      <c r="N299" s="4"/>
    </row>
    <row r="300" spans="1:14" s="19" customFormat="1" ht="14.25" customHeight="1" x14ac:dyDescent="0.35">
      <c r="A300" s="25" t="s">
        <v>506</v>
      </c>
      <c r="B300" s="26" t="s">
        <v>507</v>
      </c>
      <c r="C300" s="42"/>
      <c r="D300" s="42"/>
      <c r="E300" s="42"/>
      <c r="F300" s="42"/>
      <c r="G300" s="23"/>
      <c r="H300" s="24"/>
      <c r="I300" s="24"/>
      <c r="J300" s="4"/>
      <c r="K300" s="4"/>
      <c r="L300" s="4"/>
      <c r="M300" s="4"/>
      <c r="N300" s="4"/>
    </row>
    <row r="301" spans="1:14" s="19" customFormat="1" ht="14.25" customHeight="1" x14ac:dyDescent="0.35">
      <c r="A301" s="25" t="s">
        <v>508</v>
      </c>
      <c r="B301" s="26" t="s">
        <v>509</v>
      </c>
      <c r="C301" s="42"/>
      <c r="D301" s="42"/>
      <c r="E301" s="42"/>
      <c r="F301" s="42"/>
      <c r="G301" s="23"/>
      <c r="H301" s="24"/>
      <c r="I301" s="24"/>
      <c r="J301" s="4"/>
      <c r="K301" s="4"/>
      <c r="L301" s="4"/>
      <c r="M301" s="4"/>
      <c r="N301" s="4"/>
    </row>
    <row r="302" spans="1:14" s="19" customFormat="1" ht="14.25" customHeight="1" x14ac:dyDescent="0.35">
      <c r="A302" s="25" t="s">
        <v>510</v>
      </c>
      <c r="B302" s="26" t="s">
        <v>511</v>
      </c>
      <c r="C302" s="42"/>
      <c r="D302" s="42"/>
      <c r="E302" s="42"/>
      <c r="F302" s="42"/>
      <c r="G302" s="23"/>
      <c r="H302" s="24"/>
      <c r="I302" s="24"/>
      <c r="J302" s="4"/>
      <c r="K302" s="4"/>
      <c r="L302" s="4"/>
      <c r="M302" s="4"/>
      <c r="N302" s="4"/>
    </row>
    <row r="303" spans="1:14" s="19" customFormat="1" ht="14.25" customHeight="1" x14ac:dyDescent="0.35">
      <c r="A303" s="25" t="s">
        <v>512</v>
      </c>
      <c r="B303" s="26" t="s">
        <v>513</v>
      </c>
      <c r="C303" s="42"/>
      <c r="D303" s="42"/>
      <c r="E303" s="42"/>
      <c r="F303" s="42"/>
      <c r="G303" s="23"/>
      <c r="H303" s="24"/>
      <c r="I303" s="24"/>
      <c r="J303" s="4"/>
      <c r="K303" s="4"/>
      <c r="L303" s="4"/>
      <c r="M303" s="4"/>
      <c r="N303" s="4"/>
    </row>
    <row r="304" spans="1:14" s="19" customFormat="1" ht="14.25" customHeight="1" x14ac:dyDescent="0.35">
      <c r="A304" s="25" t="s">
        <v>514</v>
      </c>
      <c r="B304" s="26" t="s">
        <v>515</v>
      </c>
      <c r="C304" s="42"/>
      <c r="D304" s="42"/>
      <c r="E304" s="42"/>
      <c r="F304" s="42"/>
      <c r="G304" s="23"/>
      <c r="H304" s="24"/>
      <c r="I304" s="24"/>
      <c r="J304" s="4"/>
      <c r="K304" s="4"/>
      <c r="L304" s="4"/>
      <c r="M304" s="4"/>
      <c r="N304" s="4"/>
    </row>
    <row r="305" spans="1:14" s="19" customFormat="1" ht="14.25" customHeight="1" x14ac:dyDescent="0.35">
      <c r="A305" s="25" t="s">
        <v>516</v>
      </c>
      <c r="B305" s="26" t="s">
        <v>431</v>
      </c>
      <c r="C305" s="52">
        <v>2000</v>
      </c>
      <c r="D305" s="52">
        <v>2000</v>
      </c>
      <c r="E305" s="42"/>
      <c r="F305" s="42"/>
      <c r="G305" s="23"/>
      <c r="H305" s="24"/>
      <c r="I305" s="24"/>
      <c r="J305" s="4"/>
      <c r="K305" s="4"/>
      <c r="L305" s="4"/>
      <c r="M305" s="4"/>
      <c r="N305" s="4"/>
    </row>
    <row r="306" spans="1:14" s="19" customFormat="1" ht="14.25" customHeight="1" x14ac:dyDescent="0.35">
      <c r="A306" s="20" t="s">
        <v>517</v>
      </c>
      <c r="B306" s="20" t="s">
        <v>518</v>
      </c>
      <c r="C306" s="22">
        <f>SUM(C307+C308+C309+C310+C311)</f>
        <v>0</v>
      </c>
      <c r="D306" s="22">
        <f>SUM(D307+D308+D309+D310+D311)</f>
        <v>0</v>
      </c>
      <c r="E306" s="22">
        <f>SUM(E307+E308+E309+E310+E311)</f>
        <v>9857</v>
      </c>
      <c r="F306" s="22">
        <f>SUM(F307+F308+F309+F310+F311)</f>
        <v>0</v>
      </c>
      <c r="G306" s="23"/>
      <c r="H306" s="24"/>
      <c r="I306" s="24"/>
      <c r="J306" s="4"/>
      <c r="K306" s="4"/>
      <c r="L306" s="4"/>
      <c r="M306" s="4"/>
      <c r="N306" s="4"/>
    </row>
    <row r="307" spans="1:14" s="19" customFormat="1" ht="14.25" customHeight="1" x14ac:dyDescent="0.35">
      <c r="A307" s="25" t="s">
        <v>519</v>
      </c>
      <c r="B307" s="26" t="s">
        <v>520</v>
      </c>
      <c r="C307" s="42"/>
      <c r="D307" s="42"/>
      <c r="E307" s="42"/>
      <c r="F307" s="42"/>
      <c r="G307" s="23"/>
      <c r="H307" s="24"/>
      <c r="I307" s="24"/>
      <c r="J307" s="4"/>
      <c r="K307" s="4"/>
      <c r="L307" s="4"/>
      <c r="M307" s="4"/>
      <c r="N307" s="4"/>
    </row>
    <row r="308" spans="1:14" s="19" customFormat="1" ht="14.25" customHeight="1" x14ac:dyDescent="0.35">
      <c r="A308" s="25" t="s">
        <v>521</v>
      </c>
      <c r="B308" s="26" t="s">
        <v>522</v>
      </c>
      <c r="C308" s="42"/>
      <c r="D308" s="42"/>
      <c r="E308" s="42"/>
      <c r="F308" s="42"/>
      <c r="G308" s="23"/>
      <c r="H308" s="24"/>
      <c r="I308" s="24"/>
      <c r="J308" s="4"/>
      <c r="K308" s="4"/>
      <c r="L308" s="4"/>
      <c r="M308" s="4"/>
      <c r="N308" s="4"/>
    </row>
    <row r="309" spans="1:14" s="19" customFormat="1" ht="14.25" customHeight="1" x14ac:dyDescent="0.35">
      <c r="A309" s="25" t="s">
        <v>523</v>
      </c>
      <c r="B309" s="26" t="s">
        <v>524</v>
      </c>
      <c r="C309" s="42"/>
      <c r="D309" s="42"/>
      <c r="E309" s="42"/>
      <c r="F309" s="42"/>
      <c r="G309" s="23"/>
      <c r="H309" s="24"/>
      <c r="I309" s="24"/>
      <c r="J309" s="4"/>
      <c r="K309" s="4"/>
      <c r="L309" s="4"/>
      <c r="M309" s="4"/>
      <c r="N309" s="4"/>
    </row>
    <row r="310" spans="1:14" s="19" customFormat="1" ht="14.25" customHeight="1" x14ac:dyDescent="0.35">
      <c r="A310" s="25" t="s">
        <v>525</v>
      </c>
      <c r="B310" s="26" t="s">
        <v>526</v>
      </c>
      <c r="C310" s="42"/>
      <c r="D310" s="42"/>
      <c r="E310" s="42"/>
      <c r="F310" s="42"/>
      <c r="G310" s="23"/>
      <c r="H310" s="24"/>
      <c r="I310" s="24"/>
      <c r="J310" s="4"/>
      <c r="K310" s="4"/>
      <c r="L310" s="4"/>
      <c r="M310" s="4"/>
      <c r="N310" s="4"/>
    </row>
    <row r="311" spans="1:14" s="19" customFormat="1" ht="14.25" customHeight="1" x14ac:dyDescent="0.35">
      <c r="A311" s="25" t="s">
        <v>527</v>
      </c>
      <c r="B311" s="26" t="s">
        <v>431</v>
      </c>
      <c r="C311" s="42"/>
      <c r="D311" s="42"/>
      <c r="E311" s="42">
        <v>9857</v>
      </c>
      <c r="F311" s="42"/>
      <c r="G311" s="23"/>
      <c r="H311" s="24"/>
      <c r="I311" s="24"/>
      <c r="J311" s="4"/>
      <c r="K311" s="4"/>
      <c r="L311" s="4"/>
      <c r="M311" s="4"/>
      <c r="N311" s="4"/>
    </row>
    <row r="312" spans="1:14" s="19" customFormat="1" ht="14.25" customHeight="1" x14ac:dyDescent="0.35">
      <c r="A312" s="20" t="s">
        <v>528</v>
      </c>
      <c r="B312" s="20" t="s">
        <v>529</v>
      </c>
      <c r="C312" s="22">
        <f>SUM(C313+C314+C315+C316)</f>
        <v>28750</v>
      </c>
      <c r="D312" s="22">
        <f>SUM(D313+D314+D315+D316)</f>
        <v>28750</v>
      </c>
      <c r="E312" s="22">
        <f>SUM(E313+E314+E315+E316)</f>
        <v>0</v>
      </c>
      <c r="F312" s="22">
        <f>SUM(F313+F314+F315+F316)</f>
        <v>0</v>
      </c>
      <c r="G312" s="23"/>
      <c r="H312" s="24"/>
      <c r="I312" s="24"/>
      <c r="J312" s="4"/>
      <c r="K312" s="4"/>
      <c r="L312" s="4"/>
      <c r="M312" s="4"/>
      <c r="N312" s="4"/>
    </row>
    <row r="313" spans="1:14" s="19" customFormat="1" ht="14.25" customHeight="1" x14ac:dyDescent="0.35">
      <c r="A313" s="25" t="s">
        <v>530</v>
      </c>
      <c r="B313" s="26" t="s">
        <v>531</v>
      </c>
      <c r="C313" s="52"/>
      <c r="D313" s="52"/>
      <c r="E313" s="42"/>
      <c r="F313" s="42"/>
      <c r="G313" s="23"/>
      <c r="H313" s="24"/>
      <c r="I313" s="24"/>
      <c r="J313" s="4"/>
      <c r="K313" s="4"/>
      <c r="L313" s="4"/>
      <c r="M313" s="4"/>
      <c r="N313" s="4"/>
    </row>
    <row r="314" spans="1:14" s="19" customFormat="1" ht="14.25" customHeight="1" x14ac:dyDescent="0.35">
      <c r="A314" s="25" t="s">
        <v>532</v>
      </c>
      <c r="B314" s="26" t="s">
        <v>533</v>
      </c>
      <c r="C314" s="52">
        <v>24750</v>
      </c>
      <c r="D314" s="52">
        <v>24750</v>
      </c>
      <c r="E314" s="42"/>
      <c r="F314" s="42"/>
      <c r="G314" s="23"/>
      <c r="H314" s="24"/>
      <c r="I314" s="24"/>
      <c r="J314" s="4"/>
      <c r="K314" s="4"/>
      <c r="L314" s="4"/>
      <c r="M314" s="4"/>
      <c r="N314" s="4"/>
    </row>
    <row r="315" spans="1:14" s="19" customFormat="1" ht="14.25" customHeight="1" x14ac:dyDescent="0.35">
      <c r="A315" s="25" t="s">
        <v>534</v>
      </c>
      <c r="B315" s="26" t="s">
        <v>535</v>
      </c>
      <c r="C315" s="52">
        <v>4000</v>
      </c>
      <c r="D315" s="52">
        <v>4000</v>
      </c>
      <c r="E315" s="42"/>
      <c r="F315" s="42"/>
      <c r="G315" s="23"/>
      <c r="H315" s="24"/>
      <c r="I315" s="24"/>
      <c r="J315" s="4"/>
      <c r="K315" s="4"/>
      <c r="L315" s="4"/>
      <c r="M315" s="4"/>
      <c r="N315" s="4"/>
    </row>
    <row r="316" spans="1:14" s="19" customFormat="1" ht="14.25" customHeight="1" x14ac:dyDescent="0.35">
      <c r="A316" s="25" t="s">
        <v>536</v>
      </c>
      <c r="B316" s="26" t="s">
        <v>431</v>
      </c>
      <c r="C316" s="52"/>
      <c r="D316" s="52"/>
      <c r="E316" s="42"/>
      <c r="F316" s="42"/>
      <c r="G316" s="23"/>
      <c r="H316" s="24"/>
      <c r="I316" s="24"/>
      <c r="J316" s="4"/>
      <c r="K316" s="4"/>
      <c r="L316" s="4"/>
      <c r="M316" s="4"/>
      <c r="N316" s="4"/>
    </row>
    <row r="317" spans="1:14" s="19" customFormat="1" ht="14.25" customHeight="1" x14ac:dyDescent="0.35">
      <c r="A317" s="20" t="s">
        <v>537</v>
      </c>
      <c r="B317" s="20" t="s">
        <v>538</v>
      </c>
      <c r="C317" s="22">
        <f>SUM(C318+C319+C320+C321+C322+C323)</f>
        <v>0</v>
      </c>
      <c r="D317" s="22">
        <f>SUM(D318+D319+D320+D321+D322+D323)</f>
        <v>0</v>
      </c>
      <c r="E317" s="22">
        <f>SUM(E318+E319+E320+E321+E322+E323)</f>
        <v>0</v>
      </c>
      <c r="F317" s="22">
        <f>SUM(F318+F319+F320+F321+F322+F323)</f>
        <v>0</v>
      </c>
      <c r="G317" s="23"/>
      <c r="H317" s="24"/>
      <c r="I317" s="24"/>
      <c r="J317" s="4"/>
      <c r="K317" s="4"/>
      <c r="L317" s="4"/>
      <c r="M317" s="4"/>
      <c r="N317" s="4"/>
    </row>
    <row r="318" spans="1:14" s="19" customFormat="1" ht="14.25" customHeight="1" x14ac:dyDescent="0.35">
      <c r="A318" s="25" t="s">
        <v>539</v>
      </c>
      <c r="B318" s="26" t="s">
        <v>540</v>
      </c>
      <c r="C318" s="42"/>
      <c r="D318" s="42"/>
      <c r="E318" s="42"/>
      <c r="F318" s="42"/>
      <c r="G318" s="23"/>
      <c r="H318" s="24"/>
      <c r="I318" s="24"/>
      <c r="J318" s="4"/>
      <c r="K318" s="4"/>
      <c r="L318" s="4"/>
      <c r="M318" s="4"/>
      <c r="N318" s="4"/>
    </row>
    <row r="319" spans="1:14" s="19" customFormat="1" ht="14.25" customHeight="1" x14ac:dyDescent="0.35">
      <c r="A319" s="25" t="s">
        <v>541</v>
      </c>
      <c r="B319" s="26" t="s">
        <v>542</v>
      </c>
      <c r="C319" s="42"/>
      <c r="D319" s="42"/>
      <c r="E319" s="42"/>
      <c r="F319" s="42"/>
      <c r="G319" s="23"/>
      <c r="H319" s="24"/>
      <c r="I319" s="24"/>
      <c r="J319" s="4"/>
      <c r="K319" s="4"/>
      <c r="L319" s="4"/>
      <c r="M319" s="4"/>
      <c r="N319" s="4"/>
    </row>
    <row r="320" spans="1:14" s="19" customFormat="1" ht="14.25" customHeight="1" x14ac:dyDescent="0.35">
      <c r="A320" s="25" t="s">
        <v>543</v>
      </c>
      <c r="B320" s="26" t="s">
        <v>544</v>
      </c>
      <c r="C320" s="42"/>
      <c r="D320" s="42"/>
      <c r="E320" s="42"/>
      <c r="F320" s="42"/>
      <c r="G320" s="23"/>
      <c r="H320" s="24"/>
      <c r="I320" s="24"/>
      <c r="J320" s="4"/>
      <c r="K320" s="4"/>
      <c r="L320" s="4"/>
      <c r="M320" s="4"/>
      <c r="N320" s="4"/>
    </row>
    <row r="321" spans="1:14" s="19" customFormat="1" ht="14.25" customHeight="1" x14ac:dyDescent="0.35">
      <c r="A321" s="25" t="s">
        <v>545</v>
      </c>
      <c r="B321" s="26" t="s">
        <v>546</v>
      </c>
      <c r="C321" s="42"/>
      <c r="D321" s="42"/>
      <c r="E321" s="42"/>
      <c r="F321" s="42"/>
      <c r="G321" s="23"/>
      <c r="H321" s="24"/>
      <c r="I321" s="24"/>
      <c r="J321" s="4"/>
      <c r="K321" s="4"/>
      <c r="L321" s="4"/>
      <c r="M321" s="4"/>
      <c r="N321" s="4"/>
    </row>
    <row r="322" spans="1:14" s="19" customFormat="1" ht="14.25" customHeight="1" x14ac:dyDescent="0.35">
      <c r="A322" s="25" t="s">
        <v>547</v>
      </c>
      <c r="B322" s="26" t="s">
        <v>548</v>
      </c>
      <c r="C322" s="42"/>
      <c r="D322" s="42"/>
      <c r="E322" s="42"/>
      <c r="F322" s="42"/>
      <c r="G322" s="23"/>
      <c r="H322" s="24"/>
      <c r="I322" s="24"/>
      <c r="J322" s="4"/>
      <c r="K322" s="4"/>
      <c r="L322" s="4"/>
      <c r="M322" s="4"/>
      <c r="N322" s="4"/>
    </row>
    <row r="323" spans="1:14" s="19" customFormat="1" ht="14.25" customHeight="1" x14ac:dyDescent="0.35">
      <c r="A323" s="25" t="s">
        <v>549</v>
      </c>
      <c r="B323" s="26" t="s">
        <v>431</v>
      </c>
      <c r="C323" s="42"/>
      <c r="D323" s="42"/>
      <c r="E323" s="42"/>
      <c r="F323" s="42"/>
      <c r="G323" s="23"/>
      <c r="H323" s="24"/>
      <c r="I323" s="24"/>
      <c r="J323" s="4"/>
      <c r="K323" s="4"/>
      <c r="L323" s="4"/>
      <c r="M323" s="4"/>
      <c r="N323" s="4"/>
    </row>
    <row r="324" spans="1:14" s="19" customFormat="1" ht="14.25" customHeight="1" x14ac:dyDescent="0.35">
      <c r="A324" s="13" t="s">
        <v>550</v>
      </c>
      <c r="B324" s="13" t="s">
        <v>551</v>
      </c>
      <c r="C324" s="15">
        <f>SUM(C325+C327)</f>
        <v>0</v>
      </c>
      <c r="D324" s="15">
        <f>SUM(D325+D327)</f>
        <v>0</v>
      </c>
      <c r="E324" s="15">
        <f>SUM(E325+E327)</f>
        <v>48795</v>
      </c>
      <c r="F324" s="15">
        <f>SUM(F325+F327)</f>
        <v>0</v>
      </c>
      <c r="G324" s="16" t="s">
        <v>9</v>
      </c>
      <c r="H324" s="24"/>
      <c r="I324" s="24"/>
      <c r="J324" s="4"/>
      <c r="K324" s="4"/>
      <c r="L324" s="4"/>
      <c r="M324" s="4"/>
      <c r="N324" s="4"/>
    </row>
    <row r="325" spans="1:14" s="19" customFormat="1" ht="14.25" customHeight="1" x14ac:dyDescent="0.35">
      <c r="A325" s="20" t="s">
        <v>552</v>
      </c>
      <c r="B325" s="20" t="s">
        <v>553</v>
      </c>
      <c r="C325" s="22">
        <f>SUM(C326)</f>
        <v>0</v>
      </c>
      <c r="D325" s="22">
        <f>SUM(D326)</f>
        <v>0</v>
      </c>
      <c r="E325" s="22">
        <f>SUM(E326)</f>
        <v>43186</v>
      </c>
      <c r="F325" s="22">
        <f>SUM(F326)</f>
        <v>0</v>
      </c>
      <c r="G325" s="23"/>
      <c r="H325" s="24"/>
      <c r="I325" s="24"/>
      <c r="J325" s="4"/>
      <c r="K325" s="4"/>
      <c r="L325" s="4"/>
      <c r="M325" s="4"/>
      <c r="N325" s="4"/>
    </row>
    <row r="326" spans="1:14" s="19" customFormat="1" ht="14.25" customHeight="1" x14ac:dyDescent="0.35">
      <c r="A326" s="25" t="s">
        <v>554</v>
      </c>
      <c r="B326" s="26" t="s">
        <v>555</v>
      </c>
      <c r="C326" s="42"/>
      <c r="D326" s="42"/>
      <c r="E326" s="42">
        <v>43186</v>
      </c>
      <c r="F326" s="42"/>
      <c r="G326" s="23"/>
      <c r="H326" s="24"/>
      <c r="I326" s="24"/>
      <c r="J326" s="4"/>
      <c r="K326" s="4"/>
      <c r="L326" s="4"/>
      <c r="M326" s="4"/>
      <c r="N326" s="4"/>
    </row>
    <row r="327" spans="1:14" s="19" customFormat="1" ht="14.25" customHeight="1" x14ac:dyDescent="0.35">
      <c r="A327" s="20" t="s">
        <v>556</v>
      </c>
      <c r="B327" s="21" t="s">
        <v>557</v>
      </c>
      <c r="C327" s="22">
        <f>C328+C329</f>
        <v>0</v>
      </c>
      <c r="D327" s="22">
        <f>D328+D329</f>
        <v>0</v>
      </c>
      <c r="E327" s="22">
        <f>E328+E329</f>
        <v>5609</v>
      </c>
      <c r="F327" s="22">
        <f>F328+F329</f>
        <v>0</v>
      </c>
      <c r="G327" s="23"/>
      <c r="H327" s="24"/>
      <c r="I327" s="24"/>
      <c r="J327" s="4"/>
      <c r="K327" s="4"/>
      <c r="L327" s="4"/>
      <c r="M327" s="4"/>
      <c r="N327" s="4"/>
    </row>
    <row r="328" spans="1:14" s="19" customFormat="1" ht="14.25" customHeight="1" x14ac:dyDescent="0.35">
      <c r="A328" s="25" t="s">
        <v>558</v>
      </c>
      <c r="B328" s="26" t="s">
        <v>559</v>
      </c>
      <c r="C328" s="42"/>
      <c r="D328" s="42"/>
      <c r="E328" s="42"/>
      <c r="F328" s="42"/>
      <c r="G328" s="23"/>
      <c r="H328" s="24"/>
      <c r="I328" s="24"/>
      <c r="J328" s="4"/>
      <c r="K328" s="4"/>
      <c r="L328" s="4"/>
      <c r="M328" s="4"/>
      <c r="N328" s="4"/>
    </row>
    <row r="329" spans="1:14" s="19" customFormat="1" ht="14.25" customHeight="1" x14ac:dyDescent="0.35">
      <c r="A329" s="25" t="s">
        <v>560</v>
      </c>
      <c r="B329" s="26" t="s">
        <v>561</v>
      </c>
      <c r="C329" s="42"/>
      <c r="D329" s="42"/>
      <c r="E329" s="42">
        <v>5609</v>
      </c>
      <c r="F329" s="42"/>
      <c r="G329" s="23"/>
      <c r="H329" s="24"/>
      <c r="I329" s="24"/>
      <c r="J329" s="4"/>
      <c r="K329" s="4"/>
      <c r="L329" s="4"/>
      <c r="M329" s="4"/>
      <c r="N329" s="4"/>
    </row>
    <row r="330" spans="1:14" s="19" customFormat="1" ht="14.25" customHeight="1" x14ac:dyDescent="0.35">
      <c r="A330" s="13" t="s">
        <v>562</v>
      </c>
      <c r="B330" s="14" t="s">
        <v>563</v>
      </c>
      <c r="C330" s="15">
        <f>SUM(C331+C342+C367)</f>
        <v>0</v>
      </c>
      <c r="D330" s="15">
        <f>SUM(D331+D342+D367)</f>
        <v>0</v>
      </c>
      <c r="E330" s="15">
        <f>SUM(E331+E342+E367)</f>
        <v>391976</v>
      </c>
      <c r="F330" s="15">
        <f>SUM(F331+F342+F367)</f>
        <v>0</v>
      </c>
      <c r="G330" s="16" t="s">
        <v>9</v>
      </c>
      <c r="H330" s="24"/>
      <c r="I330" s="24"/>
      <c r="J330" s="4"/>
      <c r="K330" s="4"/>
      <c r="L330" s="4"/>
      <c r="M330" s="4"/>
      <c r="N330" s="4"/>
    </row>
    <row r="331" spans="1:14" s="19" customFormat="1" ht="14.25" customHeight="1" x14ac:dyDescent="0.35">
      <c r="A331" s="20" t="s">
        <v>564</v>
      </c>
      <c r="B331" s="21" t="s">
        <v>565</v>
      </c>
      <c r="C331" s="22">
        <f>SUM(C332+C333+C334+C335+C336+C337+C338+C339+C340+C341)</f>
        <v>0</v>
      </c>
      <c r="D331" s="22">
        <f>SUM(D332+D333+D334+D335+D336+D337+D338+D339+D340+D341)</f>
        <v>0</v>
      </c>
      <c r="E331" s="22">
        <f>SUM(E332+E333+E334+E335+E336+E337+E338+E339+E340+E341)</f>
        <v>7023</v>
      </c>
      <c r="F331" s="22">
        <f>SUM(F332+F333+F334+F335+F336+F337+F338+F339+F340+F341)</f>
        <v>0</v>
      </c>
      <c r="G331" s="23"/>
      <c r="H331" s="24"/>
      <c r="I331" s="24"/>
      <c r="J331" s="4"/>
      <c r="K331" s="4"/>
      <c r="L331" s="4"/>
      <c r="M331" s="4"/>
      <c r="N331" s="4"/>
    </row>
    <row r="332" spans="1:14" s="19" customFormat="1" ht="14.25" customHeight="1" x14ac:dyDescent="0.35">
      <c r="A332" s="25" t="s">
        <v>566</v>
      </c>
      <c r="B332" s="26" t="s">
        <v>567</v>
      </c>
      <c r="C332" s="42"/>
      <c r="D332" s="42"/>
      <c r="E332" s="42"/>
      <c r="F332" s="42"/>
      <c r="G332" s="23"/>
      <c r="H332" s="24"/>
      <c r="I332" s="24"/>
      <c r="J332" s="4"/>
      <c r="K332" s="4"/>
      <c r="L332" s="4"/>
      <c r="M332" s="4"/>
      <c r="N332" s="4"/>
    </row>
    <row r="333" spans="1:14" s="19" customFormat="1" ht="14.25" customHeight="1" x14ac:dyDescent="0.35">
      <c r="A333" s="25" t="s">
        <v>568</v>
      </c>
      <c r="B333" s="26" t="s">
        <v>569</v>
      </c>
      <c r="C333" s="42"/>
      <c r="D333" s="42"/>
      <c r="E333" s="42"/>
      <c r="F333" s="42"/>
      <c r="G333" s="23"/>
      <c r="H333" s="24"/>
      <c r="I333" s="24"/>
      <c r="J333" s="4"/>
      <c r="K333" s="4"/>
      <c r="L333" s="4"/>
      <c r="M333" s="4"/>
      <c r="N333" s="4"/>
    </row>
    <row r="334" spans="1:14" s="19" customFormat="1" ht="14.25" customHeight="1" x14ac:dyDescent="0.35">
      <c r="A334" s="25" t="s">
        <v>570</v>
      </c>
      <c r="B334" s="26" t="s">
        <v>571</v>
      </c>
      <c r="C334" s="42"/>
      <c r="D334" s="42"/>
      <c r="E334" s="42"/>
      <c r="F334" s="42"/>
      <c r="G334" s="23"/>
      <c r="H334" s="24"/>
      <c r="I334" s="24"/>
      <c r="J334" s="4"/>
      <c r="K334" s="4"/>
      <c r="L334" s="4"/>
      <c r="M334" s="4"/>
      <c r="N334" s="4"/>
    </row>
    <row r="335" spans="1:14" s="19" customFormat="1" ht="14.25" customHeight="1" x14ac:dyDescent="0.35">
      <c r="A335" s="25" t="s">
        <v>572</v>
      </c>
      <c r="B335" s="26" t="s">
        <v>573</v>
      </c>
      <c r="C335" s="42"/>
      <c r="D335" s="42"/>
      <c r="E335" s="42"/>
      <c r="F335" s="42"/>
      <c r="G335" s="23"/>
      <c r="H335" s="24"/>
      <c r="I335" s="24"/>
      <c r="J335" s="4"/>
      <c r="K335" s="4"/>
      <c r="L335" s="4"/>
      <c r="M335" s="4"/>
      <c r="N335" s="4"/>
    </row>
    <row r="336" spans="1:14" s="19" customFormat="1" ht="14.25" customHeight="1" x14ac:dyDescent="0.35">
      <c r="A336" s="25" t="s">
        <v>574</v>
      </c>
      <c r="B336" s="26" t="s">
        <v>575</v>
      </c>
      <c r="C336" s="42"/>
      <c r="D336" s="42"/>
      <c r="E336" s="42"/>
      <c r="F336" s="42"/>
      <c r="G336" s="23"/>
      <c r="H336" s="24"/>
      <c r="I336" s="24"/>
      <c r="J336" s="4"/>
      <c r="K336" s="4"/>
      <c r="L336" s="4"/>
      <c r="M336" s="4"/>
      <c r="N336" s="4"/>
    </row>
    <row r="337" spans="1:14" s="19" customFormat="1" ht="14.25" customHeight="1" x14ac:dyDescent="0.35">
      <c r="A337" s="25" t="s">
        <v>576</v>
      </c>
      <c r="B337" s="25" t="s">
        <v>577</v>
      </c>
      <c r="C337" s="42"/>
      <c r="D337" s="42"/>
      <c r="E337" s="42"/>
      <c r="F337" s="42"/>
      <c r="G337" s="23"/>
      <c r="H337" s="24"/>
      <c r="I337" s="24"/>
      <c r="J337" s="4"/>
      <c r="K337" s="4"/>
      <c r="L337" s="4"/>
      <c r="M337" s="4"/>
      <c r="N337" s="4"/>
    </row>
    <row r="338" spans="1:14" s="19" customFormat="1" ht="14.25" customHeight="1" x14ac:dyDescent="0.35">
      <c r="A338" s="25" t="s">
        <v>578</v>
      </c>
      <c r="B338" s="25" t="s">
        <v>579</v>
      </c>
      <c r="C338" s="42"/>
      <c r="D338" s="42"/>
      <c r="E338" s="42"/>
      <c r="F338" s="42"/>
      <c r="G338" s="23"/>
      <c r="H338" s="24"/>
      <c r="I338" s="24"/>
      <c r="J338" s="4"/>
      <c r="K338" s="4"/>
      <c r="L338" s="4"/>
      <c r="M338" s="4"/>
      <c r="N338" s="4"/>
    </row>
    <row r="339" spans="1:14" s="19" customFormat="1" ht="14.25" customHeight="1" x14ac:dyDescent="0.35">
      <c r="A339" s="25" t="s">
        <v>580</v>
      </c>
      <c r="B339" s="26" t="s">
        <v>581</v>
      </c>
      <c r="C339" s="42"/>
      <c r="D339" s="42"/>
      <c r="E339" s="42"/>
      <c r="F339" s="42"/>
      <c r="G339" s="23"/>
      <c r="H339" s="24"/>
      <c r="I339" s="24"/>
      <c r="J339" s="4"/>
      <c r="K339" s="4"/>
      <c r="L339" s="4"/>
      <c r="M339" s="4"/>
      <c r="N339" s="4"/>
    </row>
    <row r="340" spans="1:14" s="19" customFormat="1" ht="14.25" customHeight="1" x14ac:dyDescent="0.35">
      <c r="A340" s="25" t="s">
        <v>582</v>
      </c>
      <c r="B340" s="26" t="s">
        <v>583</v>
      </c>
      <c r="C340" s="42"/>
      <c r="D340" s="42"/>
      <c r="E340" s="42"/>
      <c r="F340" s="42"/>
      <c r="G340" s="23"/>
      <c r="H340" s="24"/>
      <c r="I340" s="24"/>
      <c r="J340" s="4"/>
      <c r="K340" s="4"/>
      <c r="L340" s="4"/>
      <c r="M340" s="4"/>
      <c r="N340" s="4"/>
    </row>
    <row r="341" spans="1:14" s="19" customFormat="1" ht="14.25" customHeight="1" x14ac:dyDescent="0.35">
      <c r="A341" s="25" t="s">
        <v>584</v>
      </c>
      <c r="B341" s="26" t="s">
        <v>585</v>
      </c>
      <c r="C341" s="42"/>
      <c r="D341" s="42"/>
      <c r="E341" s="42">
        <v>7023</v>
      </c>
      <c r="F341" s="42"/>
      <c r="G341" s="23"/>
      <c r="H341" s="24"/>
      <c r="I341" s="24"/>
      <c r="J341" s="4"/>
      <c r="K341" s="4"/>
      <c r="L341" s="4"/>
      <c r="M341" s="4"/>
      <c r="N341" s="4"/>
    </row>
    <row r="342" spans="1:14" s="19" customFormat="1" ht="14.25" customHeight="1" x14ac:dyDescent="0.35">
      <c r="A342" s="20" t="s">
        <v>586</v>
      </c>
      <c r="B342" s="20" t="s">
        <v>587</v>
      </c>
      <c r="C342" s="22">
        <f>SUM(C343+C344+C346+C349+C353+C357+C361+C362+C363)</f>
        <v>0</v>
      </c>
      <c r="D342" s="22">
        <f>SUM(D343+D344+D346+D349+D353+D357+D361+D362+D363)</f>
        <v>0</v>
      </c>
      <c r="E342" s="22">
        <f>SUM(E343+E344+E346+E349+E353+E357+E361+E362+E363)</f>
        <v>384953</v>
      </c>
      <c r="F342" s="22">
        <f>SUM(F343+F344+F346+F349+F353+F357+F361+F362+F363)</f>
        <v>0</v>
      </c>
      <c r="G342" s="23"/>
      <c r="H342" s="24"/>
      <c r="I342" s="24"/>
      <c r="J342" s="4"/>
      <c r="K342" s="4"/>
      <c r="L342" s="4"/>
      <c r="M342" s="4"/>
      <c r="N342" s="4"/>
    </row>
    <row r="343" spans="1:14" s="19" customFormat="1" ht="14.25" customHeight="1" x14ac:dyDescent="0.35">
      <c r="A343" s="25" t="s">
        <v>588</v>
      </c>
      <c r="B343" s="26" t="s">
        <v>589</v>
      </c>
      <c r="C343" s="42"/>
      <c r="D343" s="42"/>
      <c r="E343" s="42"/>
      <c r="F343" s="42"/>
      <c r="G343" s="23"/>
      <c r="H343" s="24"/>
      <c r="I343" s="24"/>
      <c r="J343" s="4"/>
      <c r="K343" s="4"/>
      <c r="L343" s="4"/>
      <c r="M343" s="4"/>
      <c r="N343" s="4"/>
    </row>
    <row r="344" spans="1:14" s="19" customFormat="1" ht="14.25" customHeight="1" x14ac:dyDescent="0.35">
      <c r="A344" s="25" t="s">
        <v>590</v>
      </c>
      <c r="B344" s="26" t="s">
        <v>591</v>
      </c>
      <c r="C344" s="27">
        <f>SUM(C345)</f>
        <v>0</v>
      </c>
      <c r="D344" s="27">
        <f>SUM(D345)</f>
        <v>0</v>
      </c>
      <c r="E344" s="27">
        <f>SUM(E345)</f>
        <v>0</v>
      </c>
      <c r="F344" s="27">
        <f>SUM(F345)</f>
        <v>0</v>
      </c>
      <c r="G344" s="23"/>
      <c r="H344" s="24"/>
      <c r="I344" s="24"/>
      <c r="J344" s="4"/>
      <c r="K344" s="4"/>
      <c r="L344" s="4"/>
      <c r="M344" s="4"/>
      <c r="N344" s="4"/>
    </row>
    <row r="345" spans="1:14" s="19" customFormat="1" ht="14.25" customHeight="1" x14ac:dyDescent="0.35">
      <c r="A345" s="28" t="s">
        <v>592</v>
      </c>
      <c r="B345" s="29" t="s">
        <v>593</v>
      </c>
      <c r="C345" s="30"/>
      <c r="D345" s="30"/>
      <c r="E345" s="30"/>
      <c r="F345" s="30"/>
      <c r="G345" s="23"/>
      <c r="H345" s="24"/>
      <c r="I345" s="24"/>
      <c r="J345" s="4"/>
      <c r="K345" s="4"/>
      <c r="L345" s="4"/>
      <c r="M345" s="4"/>
      <c r="N345" s="4"/>
    </row>
    <row r="346" spans="1:14" s="19" customFormat="1" ht="14.25" customHeight="1" x14ac:dyDescent="0.35">
      <c r="A346" s="25" t="s">
        <v>594</v>
      </c>
      <c r="B346" s="26" t="s">
        <v>595</v>
      </c>
      <c r="C346" s="27">
        <f>SUM(C347+C348)</f>
        <v>0</v>
      </c>
      <c r="D346" s="27">
        <f>SUM(D347+D348)</f>
        <v>0</v>
      </c>
      <c r="E346" s="27">
        <f>SUM(E347+E348)</f>
        <v>0</v>
      </c>
      <c r="F346" s="27">
        <f>SUM(F347+F348)</f>
        <v>0</v>
      </c>
      <c r="G346" s="23"/>
      <c r="H346" s="24"/>
      <c r="I346" s="24"/>
      <c r="J346" s="4"/>
      <c r="K346" s="4"/>
      <c r="L346" s="4"/>
      <c r="M346" s="4"/>
      <c r="N346" s="4"/>
    </row>
    <row r="347" spans="1:14" s="19" customFormat="1" ht="14.25" customHeight="1" x14ac:dyDescent="0.35">
      <c r="A347" s="28" t="s">
        <v>596</v>
      </c>
      <c r="B347" s="29" t="s">
        <v>597</v>
      </c>
      <c r="C347" s="30"/>
      <c r="D347" s="30"/>
      <c r="E347" s="30"/>
      <c r="F347" s="30"/>
      <c r="G347" s="23"/>
      <c r="H347" s="24"/>
      <c r="I347" s="24"/>
      <c r="J347" s="4"/>
      <c r="K347" s="4"/>
      <c r="L347" s="4"/>
      <c r="M347" s="4"/>
      <c r="N347" s="4"/>
    </row>
    <row r="348" spans="1:14" s="19" customFormat="1" ht="14.25" customHeight="1" x14ac:dyDescent="0.35">
      <c r="A348" s="28" t="s">
        <v>598</v>
      </c>
      <c r="B348" s="29" t="s">
        <v>599</v>
      </c>
      <c r="C348" s="30"/>
      <c r="D348" s="30"/>
      <c r="E348" s="30"/>
      <c r="F348" s="30"/>
      <c r="G348" s="23"/>
      <c r="H348" s="24"/>
      <c r="I348" s="24"/>
      <c r="J348" s="4"/>
      <c r="K348" s="4"/>
      <c r="L348" s="4"/>
      <c r="M348" s="4"/>
      <c r="N348" s="4"/>
    </row>
    <row r="349" spans="1:14" s="19" customFormat="1" ht="14.25" customHeight="1" x14ac:dyDescent="0.35">
      <c r="A349" s="25" t="s">
        <v>600</v>
      </c>
      <c r="B349" s="26" t="s">
        <v>601</v>
      </c>
      <c r="C349" s="27">
        <f>SUM(C350+C351+C352)</f>
        <v>0</v>
      </c>
      <c r="D349" s="27">
        <f>SUM(D350+D351+D352)</f>
        <v>0</v>
      </c>
      <c r="E349" s="27">
        <f>SUM(E350+E351+E352)</f>
        <v>0</v>
      </c>
      <c r="F349" s="27">
        <f>SUM(F350+F351+F352)</f>
        <v>0</v>
      </c>
      <c r="G349" s="23"/>
      <c r="H349" s="24"/>
      <c r="I349" s="24"/>
      <c r="J349" s="4"/>
      <c r="K349" s="4"/>
      <c r="L349" s="4"/>
      <c r="M349" s="4"/>
      <c r="N349" s="4"/>
    </row>
    <row r="350" spans="1:14" s="19" customFormat="1" ht="14.25" customHeight="1" x14ac:dyDescent="0.35">
      <c r="A350" s="28" t="s">
        <v>602</v>
      </c>
      <c r="B350" s="29" t="s">
        <v>603</v>
      </c>
      <c r="C350" s="30"/>
      <c r="D350" s="30"/>
      <c r="E350" s="30"/>
      <c r="F350" s="30"/>
      <c r="G350" s="23"/>
      <c r="H350" s="24"/>
      <c r="I350" s="24"/>
      <c r="J350" s="4"/>
      <c r="K350" s="4"/>
      <c r="L350" s="4"/>
      <c r="M350" s="4"/>
      <c r="N350" s="4"/>
    </row>
    <row r="351" spans="1:14" s="19" customFormat="1" ht="14.25" customHeight="1" x14ac:dyDescent="0.35">
      <c r="A351" s="28" t="s">
        <v>604</v>
      </c>
      <c r="B351" s="29" t="s">
        <v>605</v>
      </c>
      <c r="C351" s="30"/>
      <c r="D351" s="30"/>
      <c r="E351" s="30"/>
      <c r="F351" s="30"/>
      <c r="G351" s="23"/>
      <c r="H351" s="24"/>
      <c r="I351" s="24"/>
      <c r="J351" s="4"/>
      <c r="K351" s="4"/>
      <c r="L351" s="4"/>
      <c r="M351" s="4"/>
      <c r="N351" s="4"/>
    </row>
    <row r="352" spans="1:14" s="19" customFormat="1" ht="14.25" customHeight="1" x14ac:dyDescent="0.35">
      <c r="A352" s="28" t="s">
        <v>606</v>
      </c>
      <c r="B352" s="29" t="s">
        <v>607</v>
      </c>
      <c r="C352" s="30"/>
      <c r="D352" s="30"/>
      <c r="E352" s="30"/>
      <c r="F352" s="30"/>
      <c r="G352" s="23"/>
      <c r="H352" s="24"/>
      <c r="I352" s="24"/>
      <c r="J352" s="4"/>
      <c r="K352" s="4"/>
      <c r="L352" s="4"/>
      <c r="M352" s="4"/>
      <c r="N352" s="4"/>
    </row>
    <row r="353" spans="1:14" s="19" customFormat="1" ht="14.25" customHeight="1" x14ac:dyDescent="0.35">
      <c r="A353" s="25" t="s">
        <v>608</v>
      </c>
      <c r="B353" s="26" t="s">
        <v>609</v>
      </c>
      <c r="C353" s="27">
        <f>SUM(C354+C355+C356)</f>
        <v>0</v>
      </c>
      <c r="D353" s="27">
        <f>SUM(D354+D355+D356)</f>
        <v>0</v>
      </c>
      <c r="E353" s="27">
        <f>SUM(E354+E355+E356)</f>
        <v>0</v>
      </c>
      <c r="F353" s="27">
        <f>SUM(F354+F355+F356)</f>
        <v>0</v>
      </c>
      <c r="G353" s="23"/>
      <c r="H353" s="24"/>
      <c r="I353" s="24"/>
      <c r="J353" s="4"/>
      <c r="K353" s="4"/>
      <c r="L353" s="4"/>
      <c r="M353" s="4"/>
      <c r="N353" s="4"/>
    </row>
    <row r="354" spans="1:14" s="19" customFormat="1" ht="14.25" customHeight="1" x14ac:dyDescent="0.35">
      <c r="A354" s="28" t="s">
        <v>610</v>
      </c>
      <c r="B354" s="29" t="s">
        <v>603</v>
      </c>
      <c r="C354" s="30"/>
      <c r="D354" s="30"/>
      <c r="E354" s="30"/>
      <c r="F354" s="30"/>
      <c r="G354" s="23"/>
      <c r="H354" s="24"/>
      <c r="I354" s="24"/>
      <c r="J354" s="4"/>
      <c r="K354" s="4"/>
      <c r="L354" s="4"/>
      <c r="M354" s="4"/>
      <c r="N354" s="4"/>
    </row>
    <row r="355" spans="1:14" s="19" customFormat="1" ht="14.25" customHeight="1" x14ac:dyDescent="0.35">
      <c r="A355" s="28" t="s">
        <v>611</v>
      </c>
      <c r="B355" s="29" t="s">
        <v>605</v>
      </c>
      <c r="C355" s="30"/>
      <c r="D355" s="30"/>
      <c r="E355" s="30"/>
      <c r="F355" s="30"/>
      <c r="G355" s="23"/>
      <c r="H355" s="24"/>
      <c r="I355" s="24"/>
      <c r="J355" s="4"/>
      <c r="K355" s="4"/>
      <c r="L355" s="4"/>
      <c r="M355" s="4"/>
      <c r="N355" s="4"/>
    </row>
    <row r="356" spans="1:14" s="19" customFormat="1" ht="14.25" customHeight="1" x14ac:dyDescent="0.35">
      <c r="A356" s="28" t="s">
        <v>612</v>
      </c>
      <c r="B356" s="29" t="s">
        <v>607</v>
      </c>
      <c r="C356" s="30"/>
      <c r="D356" s="30"/>
      <c r="E356" s="30"/>
      <c r="F356" s="30"/>
      <c r="G356" s="23"/>
      <c r="H356" s="24"/>
      <c r="I356" s="24"/>
      <c r="J356" s="4"/>
      <c r="K356" s="4"/>
      <c r="L356" s="4"/>
      <c r="M356" s="4"/>
      <c r="N356" s="4"/>
    </row>
    <row r="357" spans="1:14" s="19" customFormat="1" ht="14.25" customHeight="1" x14ac:dyDescent="0.35">
      <c r="A357" s="25" t="s">
        <v>613</v>
      </c>
      <c r="B357" s="26" t="s">
        <v>614</v>
      </c>
      <c r="C357" s="27">
        <f>SUM(C358+C359+C360)</f>
        <v>0</v>
      </c>
      <c r="D357" s="27">
        <f>SUM(D358+D359+D360)</f>
        <v>0</v>
      </c>
      <c r="E357" s="27">
        <f>SUM(E358+E359+E360)</f>
        <v>0</v>
      </c>
      <c r="F357" s="27">
        <f>SUM(F358+F359+F360)</f>
        <v>0</v>
      </c>
      <c r="G357" s="23"/>
      <c r="H357" s="24"/>
      <c r="I357" s="24"/>
      <c r="J357" s="4"/>
      <c r="K357" s="4"/>
      <c r="L357" s="4"/>
      <c r="M357" s="4"/>
      <c r="N357" s="4"/>
    </row>
    <row r="358" spans="1:14" s="19" customFormat="1" ht="14.25" customHeight="1" x14ac:dyDescent="0.35">
      <c r="A358" s="28" t="s">
        <v>615</v>
      </c>
      <c r="B358" s="29" t="s">
        <v>616</v>
      </c>
      <c r="C358" s="30"/>
      <c r="D358" s="30"/>
      <c r="E358" s="30"/>
      <c r="F358" s="30"/>
      <c r="G358" s="23"/>
      <c r="H358" s="24"/>
      <c r="I358" s="24"/>
      <c r="J358" s="4"/>
      <c r="K358" s="4"/>
      <c r="L358" s="4"/>
      <c r="M358" s="4"/>
      <c r="N358" s="4"/>
    </row>
    <row r="359" spans="1:14" s="19" customFormat="1" ht="14.25" customHeight="1" x14ac:dyDescent="0.35">
      <c r="A359" s="28" t="s">
        <v>617</v>
      </c>
      <c r="B359" s="29" t="s">
        <v>618</v>
      </c>
      <c r="C359" s="43"/>
      <c r="D359" s="43"/>
      <c r="E359" s="43"/>
      <c r="F359" s="43"/>
      <c r="G359" s="23"/>
      <c r="H359" s="24"/>
      <c r="I359" s="24"/>
      <c r="J359" s="4"/>
      <c r="K359" s="4"/>
      <c r="L359" s="4"/>
      <c r="M359" s="4"/>
      <c r="N359" s="4"/>
    </row>
    <row r="360" spans="1:14" s="19" customFormat="1" ht="30.75" customHeight="1" x14ac:dyDescent="0.35">
      <c r="A360" s="28" t="s">
        <v>619</v>
      </c>
      <c r="B360" s="44" t="s">
        <v>620</v>
      </c>
      <c r="C360" s="43"/>
      <c r="D360" s="43"/>
      <c r="E360" s="43"/>
      <c r="F360" s="43"/>
      <c r="G360" s="23"/>
      <c r="H360" s="24"/>
      <c r="I360" s="24"/>
      <c r="J360" s="4"/>
      <c r="K360" s="4"/>
      <c r="L360" s="4"/>
      <c r="M360" s="4"/>
      <c r="N360" s="4"/>
    </row>
    <row r="361" spans="1:14" s="19" customFormat="1" ht="14.25" customHeight="1" x14ac:dyDescent="0.35">
      <c r="A361" s="25" t="s">
        <v>621</v>
      </c>
      <c r="B361" s="26" t="s">
        <v>622</v>
      </c>
      <c r="C361" s="42"/>
      <c r="D361" s="42"/>
      <c r="E361" s="42"/>
      <c r="F361" s="42"/>
      <c r="G361" s="23"/>
      <c r="H361" s="24"/>
      <c r="I361" s="24"/>
      <c r="J361" s="4"/>
      <c r="K361" s="4"/>
      <c r="L361" s="4"/>
      <c r="M361" s="4"/>
      <c r="N361" s="4"/>
    </row>
    <row r="362" spans="1:14" s="19" customFormat="1" ht="14.25" customHeight="1" x14ac:dyDescent="0.35">
      <c r="A362" s="25" t="s">
        <v>623</v>
      </c>
      <c r="B362" s="26" t="s">
        <v>624</v>
      </c>
      <c r="C362" s="42"/>
      <c r="D362" s="42"/>
      <c r="E362" s="42"/>
      <c r="F362" s="42"/>
      <c r="G362" s="23"/>
      <c r="H362" s="24"/>
      <c r="I362" s="24"/>
      <c r="J362" s="4"/>
      <c r="K362" s="4"/>
      <c r="L362" s="4"/>
      <c r="M362" s="4"/>
      <c r="N362" s="4"/>
    </row>
    <row r="363" spans="1:14" s="19" customFormat="1" ht="14.25" customHeight="1" x14ac:dyDescent="0.35">
      <c r="A363" s="25" t="s">
        <v>625</v>
      </c>
      <c r="B363" s="26" t="s">
        <v>626</v>
      </c>
      <c r="C363" s="27">
        <f>SUM(C364+C365+C366)</f>
        <v>0</v>
      </c>
      <c r="D363" s="27">
        <f>SUM(D364+D365+D366)</f>
        <v>0</v>
      </c>
      <c r="E363" s="27">
        <f>SUM(E364+E365+E366)</f>
        <v>384953</v>
      </c>
      <c r="F363" s="27">
        <f>SUM(F364+F365+F366)</f>
        <v>0</v>
      </c>
      <c r="G363" s="23"/>
      <c r="H363" s="24"/>
      <c r="I363" s="24"/>
      <c r="J363" s="4"/>
      <c r="K363" s="4"/>
      <c r="L363" s="4"/>
      <c r="M363" s="4"/>
      <c r="N363" s="4"/>
    </row>
    <row r="364" spans="1:14" s="19" customFormat="1" ht="14.25" customHeight="1" x14ac:dyDescent="0.35">
      <c r="A364" s="28" t="s">
        <v>627</v>
      </c>
      <c r="B364" s="29" t="s">
        <v>628</v>
      </c>
      <c r="C364" s="30"/>
      <c r="D364" s="30"/>
      <c r="E364" s="30">
        <v>384953</v>
      </c>
      <c r="F364" s="30"/>
      <c r="G364" s="23"/>
      <c r="H364" s="24"/>
      <c r="I364" s="24"/>
      <c r="J364" s="4"/>
      <c r="K364" s="4"/>
      <c r="L364" s="4"/>
      <c r="M364" s="4"/>
      <c r="N364" s="4"/>
    </row>
    <row r="365" spans="1:14" s="19" customFormat="1" ht="14.25" customHeight="1" x14ac:dyDescent="0.35">
      <c r="A365" s="28" t="s">
        <v>629</v>
      </c>
      <c r="B365" s="29" t="s">
        <v>630</v>
      </c>
      <c r="C365" s="30"/>
      <c r="D365" s="30"/>
      <c r="E365" s="30"/>
      <c r="F365" s="30"/>
      <c r="G365" s="23"/>
      <c r="H365" s="24"/>
      <c r="I365" s="24"/>
      <c r="J365" s="4"/>
      <c r="K365" s="4"/>
      <c r="L365" s="4"/>
      <c r="M365" s="4"/>
      <c r="N365" s="4"/>
    </row>
    <row r="366" spans="1:14" s="19" customFormat="1" ht="14.25" customHeight="1" x14ac:dyDescent="0.35">
      <c r="A366" s="28" t="s">
        <v>631</v>
      </c>
      <c r="B366" s="29" t="s">
        <v>632</v>
      </c>
      <c r="C366" s="30"/>
      <c r="D366" s="30"/>
      <c r="E366" s="30"/>
      <c r="F366" s="30"/>
      <c r="G366" s="23"/>
      <c r="H366" s="24"/>
      <c r="I366" s="24"/>
      <c r="J366" s="4"/>
      <c r="K366" s="4"/>
      <c r="L366" s="4"/>
      <c r="M366" s="4"/>
      <c r="N366" s="4"/>
    </row>
    <row r="367" spans="1:14" s="19" customFormat="1" ht="14.25" customHeight="1" x14ac:dyDescent="0.35">
      <c r="A367" s="20" t="s">
        <v>633</v>
      </c>
      <c r="B367" s="21" t="s">
        <v>634</v>
      </c>
      <c r="C367" s="22">
        <f>C368+C369</f>
        <v>0</v>
      </c>
      <c r="D367" s="22">
        <f>D368+D369</f>
        <v>0</v>
      </c>
      <c r="E367" s="22">
        <f>E368+E369</f>
        <v>0</v>
      </c>
      <c r="F367" s="22">
        <f>F368+F369</f>
        <v>0</v>
      </c>
      <c r="G367" s="23"/>
      <c r="H367" s="24"/>
      <c r="I367" s="24"/>
      <c r="J367" s="4"/>
      <c r="K367" s="4"/>
      <c r="L367" s="4"/>
      <c r="M367" s="4"/>
      <c r="N367" s="4"/>
    </row>
    <row r="368" spans="1:14" s="19" customFormat="1" ht="14.25" customHeight="1" x14ac:dyDescent="0.35">
      <c r="A368" s="25" t="s">
        <v>635</v>
      </c>
      <c r="B368" s="26" t="s">
        <v>636</v>
      </c>
      <c r="C368" s="42"/>
      <c r="D368" s="42"/>
      <c r="E368" s="42"/>
      <c r="F368" s="42"/>
      <c r="G368" s="23"/>
      <c r="H368" s="24"/>
      <c r="I368" s="24"/>
      <c r="J368" s="4"/>
      <c r="K368" s="4"/>
      <c r="L368" s="4"/>
      <c r="M368" s="4"/>
      <c r="N368" s="4"/>
    </row>
    <row r="369" spans="1:14" s="19" customFormat="1" ht="14.25" customHeight="1" x14ac:dyDescent="0.35">
      <c r="A369" s="25" t="s">
        <v>637</v>
      </c>
      <c r="B369" s="26" t="s">
        <v>638</v>
      </c>
      <c r="C369" s="42"/>
      <c r="D369" s="42"/>
      <c r="E369" s="42"/>
      <c r="F369" s="42"/>
      <c r="G369" s="23"/>
      <c r="H369" s="24"/>
      <c r="I369" s="24"/>
      <c r="J369" s="4"/>
      <c r="K369" s="4"/>
      <c r="L369" s="4"/>
      <c r="M369" s="4"/>
      <c r="N369" s="4"/>
    </row>
    <row r="370" spans="1:14" s="19" customFormat="1" ht="14.25" customHeight="1" x14ac:dyDescent="0.35">
      <c r="A370" s="13" t="s">
        <v>639</v>
      </c>
      <c r="B370" s="14" t="s">
        <v>640</v>
      </c>
      <c r="C370" s="15">
        <f>SUM(C371:C372)</f>
        <v>0</v>
      </c>
      <c r="D370" s="15">
        <f>SUM(D371:D372)</f>
        <v>0</v>
      </c>
      <c r="E370" s="15">
        <f>SUM(E371:E372)</f>
        <v>26316</v>
      </c>
      <c r="F370" s="15">
        <f>SUM(F371:F372)</f>
        <v>0</v>
      </c>
      <c r="G370" s="23"/>
      <c r="H370" s="24"/>
      <c r="I370" s="24"/>
      <c r="J370" s="4"/>
      <c r="K370" s="4"/>
      <c r="L370" s="4"/>
      <c r="M370" s="4"/>
      <c r="N370" s="4"/>
    </row>
    <row r="371" spans="1:14" s="19" customFormat="1" ht="14.25" customHeight="1" x14ac:dyDescent="0.35">
      <c r="A371" s="20" t="s">
        <v>641</v>
      </c>
      <c r="B371" s="20" t="s">
        <v>642</v>
      </c>
      <c r="C371" s="42"/>
      <c r="D371" s="42"/>
      <c r="E371" s="42">
        <v>26316</v>
      </c>
      <c r="F371" s="42"/>
      <c r="G371" s="23"/>
      <c r="H371" s="24"/>
      <c r="I371" s="24"/>
      <c r="J371" s="4"/>
      <c r="K371" s="4"/>
      <c r="L371" s="4"/>
      <c r="M371" s="4"/>
      <c r="N371" s="4"/>
    </row>
    <row r="372" spans="1:14" s="19" customFormat="1" ht="14.25" customHeight="1" x14ac:dyDescent="0.35">
      <c r="A372" s="45" t="s">
        <v>643</v>
      </c>
      <c r="B372" s="46" t="s">
        <v>644</v>
      </c>
      <c r="C372" s="42"/>
      <c r="D372" s="42"/>
      <c r="E372" s="42"/>
      <c r="F372" s="42"/>
      <c r="G372" s="23"/>
      <c r="H372" s="24"/>
      <c r="I372" s="24"/>
      <c r="J372" s="4"/>
      <c r="K372" s="4"/>
      <c r="L372" s="4"/>
      <c r="M372" s="4"/>
      <c r="N372" s="4"/>
    </row>
    <row r="373" spans="1:14" s="19" customFormat="1" ht="14.25" customHeight="1" x14ac:dyDescent="0.35">
      <c r="A373" s="13" t="s">
        <v>645</v>
      </c>
      <c r="B373" s="14" t="s">
        <v>646</v>
      </c>
      <c r="C373" s="15">
        <f>SUM(C374+C375+C376)</f>
        <v>0</v>
      </c>
      <c r="D373" s="15">
        <f>SUM(D374+D375+D376)</f>
        <v>0</v>
      </c>
      <c r="E373" s="15">
        <f>SUM(E374+E375+E376)</f>
        <v>7999</v>
      </c>
      <c r="F373" s="15">
        <f>SUM(F374+F375+F376)</f>
        <v>0</v>
      </c>
      <c r="G373" s="16" t="s">
        <v>9</v>
      </c>
      <c r="H373" s="24"/>
      <c r="I373" s="24"/>
      <c r="J373" s="4"/>
      <c r="K373" s="4"/>
      <c r="L373" s="4"/>
      <c r="M373" s="4"/>
      <c r="N373" s="4"/>
    </row>
    <row r="374" spans="1:14" s="19" customFormat="1" ht="14.25" customHeight="1" x14ac:dyDescent="0.35">
      <c r="A374" s="20" t="s">
        <v>647</v>
      </c>
      <c r="B374" s="21" t="s">
        <v>648</v>
      </c>
      <c r="C374" s="42"/>
      <c r="D374" s="42"/>
      <c r="E374" s="42">
        <v>7999</v>
      </c>
      <c r="F374" s="42"/>
      <c r="G374" s="23"/>
      <c r="H374" s="24"/>
      <c r="I374" s="24"/>
      <c r="J374" s="4"/>
      <c r="K374" s="4"/>
      <c r="L374" s="4"/>
      <c r="M374" s="4"/>
      <c r="N374" s="4"/>
    </row>
    <row r="375" spans="1:14" s="19" customFormat="1" ht="14.25" customHeight="1" x14ac:dyDescent="0.35">
      <c r="A375" s="20" t="s">
        <v>649</v>
      </c>
      <c r="B375" s="21" t="s">
        <v>650</v>
      </c>
      <c r="C375" s="42"/>
      <c r="D375" s="42"/>
      <c r="E375" s="42"/>
      <c r="F375" s="42"/>
      <c r="G375" s="23"/>
      <c r="H375" s="24"/>
      <c r="I375" s="24"/>
      <c r="J375" s="4"/>
      <c r="K375" s="4"/>
      <c r="L375" s="4"/>
      <c r="M375" s="4"/>
      <c r="N375" s="4"/>
    </row>
    <row r="376" spans="1:14" s="19" customFormat="1" ht="14.25" customHeight="1" x14ac:dyDescent="0.35">
      <c r="A376" s="20" t="s">
        <v>651</v>
      </c>
      <c r="B376" s="21" t="s">
        <v>652</v>
      </c>
      <c r="C376" s="22">
        <f>SUM(C377+C378+C379)</f>
        <v>0</v>
      </c>
      <c r="D376" s="22">
        <f>SUM(D377+D378+D379)</f>
        <v>0</v>
      </c>
      <c r="E376" s="22">
        <f>SUM(E377+E378+E379)</f>
        <v>0</v>
      </c>
      <c r="F376" s="22">
        <f>SUM(F377+F378+F379)</f>
        <v>0</v>
      </c>
      <c r="G376" s="23"/>
      <c r="H376" s="24"/>
      <c r="I376" s="24"/>
      <c r="J376" s="4"/>
      <c r="K376" s="4"/>
      <c r="L376" s="4"/>
      <c r="M376" s="4"/>
      <c r="N376" s="4"/>
    </row>
    <row r="377" spans="1:14" s="19" customFormat="1" ht="14.25" customHeight="1" x14ac:dyDescent="0.35">
      <c r="A377" s="25" t="s">
        <v>653</v>
      </c>
      <c r="B377" s="26" t="s">
        <v>654</v>
      </c>
      <c r="C377" s="42"/>
      <c r="D377" s="42"/>
      <c r="E377" s="42"/>
      <c r="F377" s="42"/>
      <c r="G377" s="23"/>
      <c r="H377" s="24"/>
      <c r="I377" s="24"/>
      <c r="J377" s="4"/>
      <c r="K377" s="4"/>
      <c r="L377" s="4"/>
      <c r="M377" s="4"/>
      <c r="N377" s="4"/>
    </row>
    <row r="378" spans="1:14" s="19" customFormat="1" ht="14.25" customHeight="1" x14ac:dyDescent="0.35">
      <c r="A378" s="25" t="s">
        <v>655</v>
      </c>
      <c r="B378" s="26" t="s">
        <v>656</v>
      </c>
      <c r="C378" s="42"/>
      <c r="D378" s="42"/>
      <c r="E378" s="42"/>
      <c r="F378" s="42"/>
      <c r="G378" s="23"/>
      <c r="H378" s="24"/>
      <c r="I378" s="24"/>
      <c r="J378" s="4"/>
      <c r="K378" s="4"/>
      <c r="L378" s="4"/>
      <c r="M378" s="4"/>
      <c r="N378" s="4"/>
    </row>
    <row r="379" spans="1:14" s="19" customFormat="1" ht="14.25" customHeight="1" x14ac:dyDescent="0.35">
      <c r="A379" s="25" t="s">
        <v>657</v>
      </c>
      <c r="B379" s="26" t="s">
        <v>658</v>
      </c>
      <c r="C379" s="42"/>
      <c r="D379" s="42"/>
      <c r="E379" s="42"/>
      <c r="F379" s="42"/>
      <c r="G379" s="23"/>
      <c r="H379" s="24"/>
      <c r="I379" s="24"/>
      <c r="J379" s="4"/>
      <c r="K379" s="4"/>
      <c r="L379" s="4"/>
      <c r="M379" s="4"/>
      <c r="N379" s="4"/>
    </row>
    <row r="380" spans="1:14" s="19" customFormat="1" ht="14.25" customHeight="1" x14ac:dyDescent="0.35">
      <c r="A380" s="13" t="s">
        <v>659</v>
      </c>
      <c r="B380" s="14" t="s">
        <v>660</v>
      </c>
      <c r="C380" s="15">
        <f>SUM(C381+C382+C383+C384+C385+C389+C392+C395)</f>
        <v>35360</v>
      </c>
      <c r="D380" s="15">
        <f>SUM(D381+D382+D383+D384+D385+D389+D392+D395)</f>
        <v>35360</v>
      </c>
      <c r="E380" s="15">
        <f>SUM(E381+E382+E383+E384+E385+E389+E392+E395)</f>
        <v>2019</v>
      </c>
      <c r="F380" s="15">
        <f>SUM(F381+F382+F383+F384+F385+F389+F392+F395)</f>
        <v>0</v>
      </c>
      <c r="G380" s="16" t="s">
        <v>9</v>
      </c>
      <c r="H380" s="24"/>
      <c r="I380" s="24"/>
      <c r="J380" s="4"/>
      <c r="K380" s="4"/>
      <c r="L380" s="4"/>
      <c r="M380" s="4"/>
      <c r="N380" s="4"/>
    </row>
    <row r="381" spans="1:14" s="19" customFormat="1" ht="14.25" customHeight="1" x14ac:dyDescent="0.35">
      <c r="A381" s="20" t="s">
        <v>661</v>
      </c>
      <c r="B381" s="21" t="s">
        <v>662</v>
      </c>
      <c r="C381" s="42"/>
      <c r="D381" s="42"/>
      <c r="E381" s="42"/>
      <c r="F381" s="42"/>
      <c r="G381" s="23"/>
      <c r="H381" s="24"/>
      <c r="I381" s="24"/>
      <c r="J381" s="4"/>
      <c r="K381" s="4"/>
      <c r="L381" s="4"/>
      <c r="M381" s="4"/>
      <c r="N381" s="4"/>
    </row>
    <row r="382" spans="1:14" s="19" customFormat="1" ht="14.25" customHeight="1" x14ac:dyDescent="0.35">
      <c r="A382" s="20" t="s">
        <v>663</v>
      </c>
      <c r="B382" s="21" t="s">
        <v>664</v>
      </c>
      <c r="C382" s="42"/>
      <c r="D382" s="42"/>
      <c r="E382" s="42"/>
      <c r="F382" s="42"/>
      <c r="G382" s="23"/>
      <c r="H382" s="24"/>
      <c r="I382" s="24"/>
      <c r="J382" s="4"/>
      <c r="K382" s="4"/>
      <c r="L382" s="4"/>
      <c r="M382" s="4"/>
      <c r="N382" s="4"/>
    </row>
    <row r="383" spans="1:14" s="19" customFormat="1" ht="14.25" customHeight="1" x14ac:dyDescent="0.35">
      <c r="A383" s="20" t="s">
        <v>665</v>
      </c>
      <c r="B383" s="21" t="s">
        <v>666</v>
      </c>
      <c r="C383" s="42"/>
      <c r="D383" s="42"/>
      <c r="E383" s="42"/>
      <c r="F383" s="42"/>
      <c r="G383" s="23"/>
      <c r="H383" s="24"/>
      <c r="I383" s="24"/>
      <c r="J383" s="4"/>
      <c r="K383" s="4"/>
      <c r="L383" s="4"/>
      <c r="M383" s="4"/>
      <c r="N383" s="4"/>
    </row>
    <row r="384" spans="1:14" s="19" customFormat="1" ht="14.25" customHeight="1" x14ac:dyDescent="0.35">
      <c r="A384" s="20" t="s">
        <v>667</v>
      </c>
      <c r="B384" s="21" t="s">
        <v>668</v>
      </c>
      <c r="C384" s="52">
        <v>35360</v>
      </c>
      <c r="D384" s="52">
        <v>35360</v>
      </c>
      <c r="E384" s="42"/>
      <c r="F384" s="42"/>
      <c r="G384" s="23"/>
      <c r="H384" s="24"/>
      <c r="I384" s="24"/>
      <c r="J384" s="4"/>
      <c r="K384" s="4"/>
      <c r="L384" s="4"/>
      <c r="M384" s="4"/>
      <c r="N384" s="4"/>
    </row>
    <row r="385" spans="1:14" s="19" customFormat="1" ht="14.25" customHeight="1" x14ac:dyDescent="0.35">
      <c r="A385" s="20" t="s">
        <v>669</v>
      </c>
      <c r="B385" s="21" t="s">
        <v>670</v>
      </c>
      <c r="C385" s="22">
        <f>SUM(C386+C387+C388)</f>
        <v>0</v>
      </c>
      <c r="D385" s="22">
        <f>SUM(D386+D387+D388)</f>
        <v>0</v>
      </c>
      <c r="E385" s="22">
        <f>SUM(E386+E387+E388)</f>
        <v>0</v>
      </c>
      <c r="F385" s="22">
        <f>SUM(F386+F387+F388)</f>
        <v>0</v>
      </c>
      <c r="G385" s="23"/>
      <c r="H385" s="24"/>
      <c r="I385" s="24"/>
      <c r="J385" s="4"/>
      <c r="K385" s="4"/>
      <c r="L385" s="4"/>
      <c r="M385" s="4"/>
      <c r="N385" s="4"/>
    </row>
    <row r="386" spans="1:14" s="19" customFormat="1" ht="14.25" customHeight="1" x14ac:dyDescent="0.35">
      <c r="A386" s="25" t="s">
        <v>671</v>
      </c>
      <c r="B386" s="26" t="s">
        <v>672</v>
      </c>
      <c r="C386" s="42"/>
      <c r="D386" s="42"/>
      <c r="E386" s="42"/>
      <c r="F386" s="42"/>
      <c r="G386" s="23"/>
      <c r="H386" s="24"/>
      <c r="I386" s="24"/>
      <c r="J386" s="4"/>
      <c r="K386" s="4"/>
      <c r="L386" s="4"/>
      <c r="M386" s="4"/>
      <c r="N386" s="4"/>
    </row>
    <row r="387" spans="1:14" s="19" customFormat="1" ht="14.25" customHeight="1" x14ac:dyDescent="0.35">
      <c r="A387" s="25" t="s">
        <v>673</v>
      </c>
      <c r="B387" s="26" t="s">
        <v>674</v>
      </c>
      <c r="C387" s="42"/>
      <c r="D387" s="42"/>
      <c r="E387" s="42"/>
      <c r="F387" s="42"/>
      <c r="G387" s="23"/>
      <c r="H387" s="24"/>
      <c r="I387" s="24"/>
      <c r="J387" s="4"/>
      <c r="K387" s="4"/>
      <c r="L387" s="4"/>
      <c r="M387" s="4"/>
      <c r="N387" s="4"/>
    </row>
    <row r="388" spans="1:14" s="19" customFormat="1" ht="14.25" customHeight="1" x14ac:dyDescent="0.35">
      <c r="A388" s="25" t="s">
        <v>675</v>
      </c>
      <c r="B388" s="26" t="s">
        <v>350</v>
      </c>
      <c r="C388" s="42"/>
      <c r="D388" s="42"/>
      <c r="E388" s="42"/>
      <c r="F388" s="42"/>
      <c r="G388" s="23"/>
      <c r="H388" s="24"/>
      <c r="I388" s="24"/>
      <c r="J388" s="4"/>
      <c r="K388" s="4"/>
      <c r="L388" s="4"/>
      <c r="M388" s="4"/>
      <c r="N388" s="4"/>
    </row>
    <row r="389" spans="1:14" s="19" customFormat="1" ht="14.25" customHeight="1" x14ac:dyDescent="0.35">
      <c r="A389" s="20" t="s">
        <v>676</v>
      </c>
      <c r="B389" s="21" t="s">
        <v>677</v>
      </c>
      <c r="C389" s="22">
        <f>SUM(C390+C391)</f>
        <v>0</v>
      </c>
      <c r="D389" s="22">
        <f>SUM(D390+D391)</f>
        <v>0</v>
      </c>
      <c r="E389" s="22">
        <f>SUM(E390+E391)</f>
        <v>0</v>
      </c>
      <c r="F389" s="22">
        <f>SUM(F390+F391)</f>
        <v>0</v>
      </c>
      <c r="G389" s="23"/>
      <c r="H389" s="24"/>
      <c r="I389" s="24"/>
      <c r="J389" s="4"/>
      <c r="K389" s="4"/>
      <c r="L389" s="4"/>
      <c r="M389" s="4"/>
      <c r="N389" s="4"/>
    </row>
    <row r="390" spans="1:14" s="19" customFormat="1" ht="14.25" customHeight="1" x14ac:dyDescent="0.35">
      <c r="A390" s="25" t="s">
        <v>678</v>
      </c>
      <c r="B390" s="26" t="s">
        <v>679</v>
      </c>
      <c r="C390" s="42"/>
      <c r="D390" s="42"/>
      <c r="E390" s="42"/>
      <c r="F390" s="42"/>
      <c r="G390" s="23"/>
      <c r="H390" s="24"/>
      <c r="I390" s="24"/>
      <c r="J390" s="4"/>
      <c r="K390" s="4"/>
      <c r="L390" s="4"/>
      <c r="M390" s="4"/>
      <c r="N390" s="4"/>
    </row>
    <row r="391" spans="1:14" s="19" customFormat="1" ht="14.25" customHeight="1" x14ac:dyDescent="0.35">
      <c r="A391" s="25" t="s">
        <v>680</v>
      </c>
      <c r="B391" s="26" t="s">
        <v>681</v>
      </c>
      <c r="C391" s="42"/>
      <c r="D391" s="42"/>
      <c r="E391" s="42"/>
      <c r="F391" s="42"/>
      <c r="G391" s="23"/>
      <c r="H391" s="24"/>
      <c r="I391" s="24"/>
      <c r="J391" s="4"/>
      <c r="K391" s="4"/>
      <c r="L391" s="4"/>
      <c r="M391" s="4"/>
      <c r="N391" s="4"/>
    </row>
    <row r="392" spans="1:14" s="19" customFormat="1" ht="14.25" customHeight="1" x14ac:dyDescent="0.35">
      <c r="A392" s="20" t="s">
        <v>682</v>
      </c>
      <c r="B392" s="21" t="s">
        <v>683</v>
      </c>
      <c r="C392" s="22">
        <f>SUM(C393+C394)</f>
        <v>0</v>
      </c>
      <c r="D392" s="22">
        <f>SUM(D393+D394)</f>
        <v>0</v>
      </c>
      <c r="E392" s="22">
        <f>SUM(E393+E394)</f>
        <v>2019</v>
      </c>
      <c r="F392" s="22">
        <f>SUM(F393+F394)</f>
        <v>0</v>
      </c>
      <c r="G392" s="23"/>
      <c r="H392" s="24"/>
      <c r="I392" s="24"/>
      <c r="J392" s="4"/>
      <c r="K392" s="4"/>
      <c r="L392" s="4"/>
      <c r="M392" s="4"/>
      <c r="N392" s="4"/>
    </row>
    <row r="393" spans="1:14" s="19" customFormat="1" ht="14.25" customHeight="1" x14ac:dyDescent="0.35">
      <c r="A393" s="25" t="s">
        <v>684</v>
      </c>
      <c r="B393" s="26" t="s">
        <v>685</v>
      </c>
      <c r="C393" s="42"/>
      <c r="D393" s="42"/>
      <c r="E393" s="42"/>
      <c r="F393" s="42"/>
      <c r="G393" s="23"/>
      <c r="H393" s="24"/>
      <c r="I393" s="24"/>
      <c r="J393" s="4"/>
      <c r="K393" s="4"/>
      <c r="L393" s="4"/>
      <c r="M393" s="4"/>
      <c r="N393" s="4"/>
    </row>
    <row r="394" spans="1:14" s="19" customFormat="1" ht="14.25" customHeight="1" x14ac:dyDescent="0.35">
      <c r="A394" s="25" t="s">
        <v>686</v>
      </c>
      <c r="B394" s="26" t="s">
        <v>687</v>
      </c>
      <c r="C394" s="42"/>
      <c r="D394" s="42"/>
      <c r="E394" s="42">
        <v>2019</v>
      </c>
      <c r="F394" s="42"/>
      <c r="G394" s="23"/>
      <c r="H394" s="24"/>
      <c r="I394" s="24"/>
      <c r="J394" s="4"/>
      <c r="K394" s="4"/>
      <c r="L394" s="4"/>
      <c r="M394" s="4"/>
      <c r="N394" s="4"/>
    </row>
    <row r="395" spans="1:14" s="19" customFormat="1" ht="14.25" customHeight="1" x14ac:dyDescent="0.35">
      <c r="A395" s="20" t="s">
        <v>688</v>
      </c>
      <c r="B395" s="21" t="s">
        <v>689</v>
      </c>
      <c r="C395" s="42"/>
      <c r="D395" s="42"/>
      <c r="E395" s="42"/>
      <c r="F395" s="42"/>
      <c r="G395" s="23"/>
      <c r="H395" s="24"/>
      <c r="I395" s="24"/>
      <c r="J395" s="4"/>
      <c r="K395" s="4"/>
      <c r="L395" s="4"/>
      <c r="M395" s="4"/>
      <c r="N395" s="4"/>
    </row>
    <row r="396" spans="1:14" s="19" customFormat="1" ht="14.25" customHeight="1" x14ac:dyDescent="0.35">
      <c r="A396" s="13" t="s">
        <v>690</v>
      </c>
      <c r="B396" s="14" t="s">
        <v>691</v>
      </c>
      <c r="C396" s="15">
        <f>SUM(C397+C402+C403)</f>
        <v>0</v>
      </c>
      <c r="D396" s="15">
        <f>SUM(D397+D402+D403)</f>
        <v>0</v>
      </c>
      <c r="E396" s="15">
        <f>SUM(E397+E402+E403)</f>
        <v>0</v>
      </c>
      <c r="F396" s="15">
        <f>SUM(F397+F402+F403)</f>
        <v>0</v>
      </c>
      <c r="G396" s="16" t="s">
        <v>9</v>
      </c>
      <c r="H396" s="24"/>
      <c r="I396" s="24"/>
      <c r="J396" s="4"/>
      <c r="K396" s="4"/>
      <c r="L396" s="4"/>
      <c r="M396" s="4"/>
      <c r="N396" s="4"/>
    </row>
    <row r="397" spans="1:14" s="19" customFormat="1" ht="14.25" customHeight="1" x14ac:dyDescent="0.35">
      <c r="A397" s="20" t="s">
        <v>692</v>
      </c>
      <c r="B397" s="20" t="s">
        <v>693</v>
      </c>
      <c r="C397" s="22">
        <f>SUM(C398+C399+C400+C401)</f>
        <v>0</v>
      </c>
      <c r="D397" s="22">
        <f>SUM(D398+D399+D400+D401)</f>
        <v>0</v>
      </c>
      <c r="E397" s="22">
        <f>SUM(E398+E399+E400+E401)</f>
        <v>0</v>
      </c>
      <c r="F397" s="22">
        <f>SUM(F398+F399+F400+F401)</f>
        <v>0</v>
      </c>
      <c r="G397" s="23"/>
      <c r="H397" s="24"/>
      <c r="I397" s="24"/>
      <c r="J397" s="4"/>
      <c r="K397" s="4"/>
      <c r="L397" s="4"/>
      <c r="M397" s="4"/>
      <c r="N397" s="4"/>
    </row>
    <row r="398" spans="1:14" s="19" customFormat="1" ht="14.25" customHeight="1" x14ac:dyDescent="0.35">
      <c r="A398" s="25" t="s">
        <v>694</v>
      </c>
      <c r="B398" s="26" t="s">
        <v>695</v>
      </c>
      <c r="C398" s="42"/>
      <c r="D398" s="42"/>
      <c r="E398" s="42"/>
      <c r="F398" s="42"/>
      <c r="G398" s="23"/>
      <c r="H398" s="24"/>
      <c r="I398" s="24"/>
      <c r="J398" s="4"/>
      <c r="K398" s="4"/>
      <c r="L398" s="4"/>
      <c r="M398" s="4"/>
      <c r="N398" s="4"/>
    </row>
    <row r="399" spans="1:14" s="19" customFormat="1" ht="14.25" customHeight="1" x14ac:dyDescent="0.35">
      <c r="A399" s="25" t="s">
        <v>696</v>
      </c>
      <c r="B399" s="26" t="s">
        <v>697</v>
      </c>
      <c r="C399" s="42"/>
      <c r="D399" s="42"/>
      <c r="E399" s="42"/>
      <c r="F399" s="42"/>
      <c r="G399" s="23"/>
      <c r="H399" s="24"/>
      <c r="I399" s="24"/>
      <c r="J399" s="4"/>
      <c r="K399" s="4"/>
      <c r="L399" s="4"/>
      <c r="M399" s="4"/>
      <c r="N399" s="4"/>
    </row>
    <row r="400" spans="1:14" s="19" customFormat="1" ht="14.25" customHeight="1" x14ac:dyDescent="0.35">
      <c r="A400" s="25" t="s">
        <v>698</v>
      </c>
      <c r="B400" s="26" t="s">
        <v>699</v>
      </c>
      <c r="C400" s="42"/>
      <c r="D400" s="42"/>
      <c r="E400" s="42"/>
      <c r="F400" s="42"/>
      <c r="G400" s="23"/>
      <c r="H400" s="24"/>
      <c r="I400" s="24"/>
      <c r="J400" s="4"/>
      <c r="K400" s="4"/>
      <c r="L400" s="4"/>
      <c r="M400" s="4"/>
      <c r="N400" s="4"/>
    </row>
    <row r="401" spans="1:14" s="19" customFormat="1" ht="14.25" customHeight="1" x14ac:dyDescent="0.35">
      <c r="A401" s="25" t="s">
        <v>700</v>
      </c>
      <c r="B401" s="26" t="s">
        <v>431</v>
      </c>
      <c r="C401" s="42"/>
      <c r="D401" s="42"/>
      <c r="E401" s="42"/>
      <c r="F401" s="42"/>
      <c r="G401" s="23"/>
      <c r="H401" s="24"/>
      <c r="I401" s="24"/>
      <c r="J401" s="4"/>
      <c r="K401" s="4"/>
      <c r="L401" s="4"/>
      <c r="M401" s="4"/>
      <c r="N401" s="4"/>
    </row>
    <row r="402" spans="1:14" s="19" customFormat="1" ht="14.25" customHeight="1" x14ac:dyDescent="0.35">
      <c r="A402" s="20" t="s">
        <v>701</v>
      </c>
      <c r="B402" s="21" t="s">
        <v>702</v>
      </c>
      <c r="C402" s="42"/>
      <c r="D402" s="42"/>
      <c r="E402" s="42"/>
      <c r="F402" s="42"/>
      <c r="G402" s="23"/>
      <c r="H402" s="24"/>
      <c r="I402" s="24"/>
      <c r="J402" s="4"/>
      <c r="K402" s="4"/>
      <c r="L402" s="4"/>
      <c r="M402" s="4"/>
      <c r="N402" s="4"/>
    </row>
    <row r="403" spans="1:14" s="19" customFormat="1" ht="14.25" customHeight="1" x14ac:dyDescent="0.35">
      <c r="A403" s="20" t="s">
        <v>703</v>
      </c>
      <c r="B403" s="20" t="s">
        <v>704</v>
      </c>
      <c r="C403" s="42"/>
      <c r="D403" s="42"/>
      <c r="E403" s="42"/>
      <c r="F403" s="42"/>
      <c r="G403" s="23"/>
      <c r="H403" s="24"/>
      <c r="I403" s="24"/>
      <c r="J403" s="4"/>
      <c r="K403" s="4"/>
      <c r="L403" s="4"/>
      <c r="M403" s="4"/>
      <c r="N403" s="4"/>
    </row>
    <row r="404" spans="1:14" s="19" customFormat="1" ht="14.25" customHeight="1" x14ac:dyDescent="0.35">
      <c r="A404" s="13" t="s">
        <v>705</v>
      </c>
      <c r="B404" s="14" t="s">
        <v>706</v>
      </c>
      <c r="C404" s="15">
        <f>SUM(C405+C408)</f>
        <v>0</v>
      </c>
      <c r="D404" s="15">
        <f>SUM(D405+D408)</f>
        <v>244000</v>
      </c>
      <c r="E404" s="15">
        <f>SUM(E405+E408)</f>
        <v>0</v>
      </c>
      <c r="F404" s="15">
        <f>SUM(F405+F408)</f>
        <v>0</v>
      </c>
      <c r="G404" s="16" t="s">
        <v>9</v>
      </c>
      <c r="H404" s="24"/>
      <c r="I404" s="24"/>
      <c r="J404" s="4"/>
      <c r="K404" s="4"/>
      <c r="L404" s="4"/>
      <c r="M404" s="4"/>
      <c r="N404" s="4"/>
    </row>
    <row r="405" spans="1:14" s="19" customFormat="1" ht="14.25" customHeight="1" x14ac:dyDescent="0.35">
      <c r="A405" s="20" t="s">
        <v>707</v>
      </c>
      <c r="B405" s="21" t="s">
        <v>708</v>
      </c>
      <c r="C405" s="22">
        <f>SUM(C406+C407)</f>
        <v>0</v>
      </c>
      <c r="D405" s="22">
        <f>SUM(D406+D407)</f>
        <v>0</v>
      </c>
      <c r="E405" s="22">
        <f>SUM(E406+E407)</f>
        <v>0</v>
      </c>
      <c r="F405" s="22">
        <f>SUM(F406+F407)</f>
        <v>0</v>
      </c>
      <c r="G405" s="23"/>
      <c r="H405" s="24"/>
      <c r="I405" s="24"/>
      <c r="J405" s="4"/>
      <c r="K405" s="4"/>
      <c r="L405" s="4"/>
      <c r="M405" s="4"/>
      <c r="N405" s="4"/>
    </row>
    <row r="406" spans="1:14" s="19" customFormat="1" ht="14.25" customHeight="1" x14ac:dyDescent="0.35">
      <c r="A406" s="25" t="s">
        <v>709</v>
      </c>
      <c r="B406" s="26" t="s">
        <v>710</v>
      </c>
      <c r="C406" s="42"/>
      <c r="D406" s="42"/>
      <c r="E406" s="42"/>
      <c r="F406" s="42"/>
      <c r="G406" s="23"/>
      <c r="H406" s="24"/>
      <c r="I406" s="24"/>
      <c r="J406" s="4"/>
      <c r="K406" s="4"/>
      <c r="L406" s="4"/>
      <c r="M406" s="4"/>
      <c r="N406" s="4"/>
    </row>
    <row r="407" spans="1:14" s="19" customFormat="1" ht="14.25" customHeight="1" x14ac:dyDescent="0.35">
      <c r="A407" s="25" t="s">
        <v>711</v>
      </c>
      <c r="B407" s="26" t="s">
        <v>712</v>
      </c>
      <c r="C407" s="42"/>
      <c r="D407" s="42"/>
      <c r="E407" s="42"/>
      <c r="F407" s="42"/>
      <c r="G407" s="23"/>
      <c r="H407" s="24"/>
      <c r="I407" s="24"/>
      <c r="J407" s="4"/>
      <c r="K407" s="4"/>
      <c r="L407" s="4"/>
      <c r="M407" s="4"/>
      <c r="N407" s="4"/>
    </row>
    <row r="408" spans="1:14" s="19" customFormat="1" ht="14.25" customHeight="1" x14ac:dyDescent="0.35">
      <c r="A408" s="20" t="s">
        <v>713</v>
      </c>
      <c r="B408" s="20" t="s">
        <v>714</v>
      </c>
      <c r="C408" s="22">
        <f>SUM(C409+C410+C411+C412+C413+C414+C415+C416)</f>
        <v>0</v>
      </c>
      <c r="D408" s="22">
        <f>SUM(D409+D410+D411+D412+D413+D414+D415+D416)</f>
        <v>244000</v>
      </c>
      <c r="E408" s="22">
        <f>SUM(E409+E410+E411+E412+E413+E414+E415+E416)</f>
        <v>0</v>
      </c>
      <c r="F408" s="22">
        <f>SUM(F409+F410+F411+F412+F413+F414+F415+F416)</f>
        <v>0</v>
      </c>
      <c r="G408" s="23"/>
      <c r="H408" s="24"/>
      <c r="I408" s="24"/>
      <c r="J408" s="4"/>
      <c r="K408" s="4"/>
      <c r="L408" s="4"/>
      <c r="M408" s="4"/>
      <c r="N408" s="4"/>
    </row>
    <row r="409" spans="1:14" s="19" customFormat="1" ht="14.25" customHeight="1" x14ac:dyDescent="0.35">
      <c r="A409" s="25" t="s">
        <v>715</v>
      </c>
      <c r="B409" s="26" t="s">
        <v>710</v>
      </c>
      <c r="C409" s="42"/>
      <c r="D409" s="42"/>
      <c r="E409" s="42"/>
      <c r="F409" s="42"/>
      <c r="G409" s="23"/>
      <c r="H409" s="24"/>
      <c r="I409" s="24"/>
      <c r="J409" s="4"/>
      <c r="K409" s="4"/>
      <c r="L409" s="4"/>
      <c r="M409" s="4"/>
      <c r="N409" s="4"/>
    </row>
    <row r="410" spans="1:14" s="19" customFormat="1" ht="14.25" customHeight="1" x14ac:dyDescent="0.35">
      <c r="A410" s="25" t="s">
        <v>716</v>
      </c>
      <c r="B410" s="26" t="s">
        <v>712</v>
      </c>
      <c r="C410" s="42"/>
      <c r="D410" s="42"/>
      <c r="E410" s="42"/>
      <c r="F410" s="42"/>
      <c r="G410" s="23"/>
      <c r="H410" s="24"/>
      <c r="I410" s="24"/>
      <c r="J410" s="4"/>
      <c r="K410" s="4"/>
      <c r="L410" s="4"/>
      <c r="M410" s="4"/>
      <c r="N410" s="4"/>
    </row>
    <row r="411" spans="1:14" s="19" customFormat="1" ht="14.25" customHeight="1" x14ac:dyDescent="0.35">
      <c r="A411" s="25" t="s">
        <v>717</v>
      </c>
      <c r="B411" s="26" t="s">
        <v>718</v>
      </c>
      <c r="C411" s="42"/>
      <c r="D411" s="42"/>
      <c r="E411" s="42"/>
      <c r="F411" s="42"/>
      <c r="G411" s="23"/>
      <c r="H411" s="24"/>
      <c r="I411" s="24"/>
      <c r="J411" s="4"/>
      <c r="K411" s="4"/>
      <c r="L411" s="4"/>
      <c r="M411" s="4"/>
      <c r="N411" s="4"/>
    </row>
    <row r="412" spans="1:14" s="19" customFormat="1" ht="14.25" customHeight="1" x14ac:dyDescent="0.35">
      <c r="A412" s="25" t="s">
        <v>719</v>
      </c>
      <c r="B412" s="26" t="s">
        <v>720</v>
      </c>
      <c r="C412" s="42"/>
      <c r="D412" s="42"/>
      <c r="E412" s="42"/>
      <c r="F412" s="42"/>
      <c r="G412" s="23"/>
      <c r="H412" s="24"/>
      <c r="I412" s="24"/>
      <c r="J412" s="4"/>
      <c r="K412" s="4"/>
      <c r="L412" s="4"/>
      <c r="M412" s="4"/>
      <c r="N412" s="4"/>
    </row>
    <row r="413" spans="1:14" s="19" customFormat="1" ht="14.25" customHeight="1" x14ac:dyDescent="0.35">
      <c r="A413" s="25" t="s">
        <v>721</v>
      </c>
      <c r="B413" s="26" t="s">
        <v>722</v>
      </c>
      <c r="C413" s="42"/>
      <c r="D413" s="42"/>
      <c r="E413" s="42"/>
      <c r="F413" s="42"/>
      <c r="G413" s="23"/>
      <c r="H413" s="24"/>
      <c r="I413" s="24"/>
      <c r="J413" s="4"/>
      <c r="K413" s="4"/>
      <c r="L413" s="4"/>
      <c r="M413" s="4"/>
      <c r="N413" s="4"/>
    </row>
    <row r="414" spans="1:14" s="19" customFormat="1" ht="14.25" customHeight="1" x14ac:dyDescent="0.35">
      <c r="A414" s="25" t="s">
        <v>723</v>
      </c>
      <c r="B414" s="26" t="s">
        <v>724</v>
      </c>
      <c r="C414" s="42"/>
      <c r="D414" s="42"/>
      <c r="E414" s="42"/>
      <c r="F414" s="42"/>
      <c r="G414" s="23"/>
      <c r="H414" s="24"/>
      <c r="I414" s="24"/>
      <c r="J414" s="4"/>
      <c r="K414" s="4"/>
      <c r="L414" s="4"/>
      <c r="M414" s="4"/>
      <c r="N414" s="4"/>
    </row>
    <row r="415" spans="1:14" s="19" customFormat="1" ht="14.25" customHeight="1" x14ac:dyDescent="0.35">
      <c r="A415" s="25" t="s">
        <v>725</v>
      </c>
      <c r="B415" s="26" t="s">
        <v>726</v>
      </c>
      <c r="C415" s="42"/>
      <c r="D415" s="42"/>
      <c r="E415" s="42"/>
      <c r="F415" s="42"/>
      <c r="G415" s="23"/>
      <c r="H415" s="24"/>
      <c r="I415" s="24"/>
      <c r="J415" s="4"/>
      <c r="K415" s="4"/>
      <c r="L415" s="4"/>
      <c r="M415" s="4"/>
      <c r="N415" s="4"/>
    </row>
    <row r="416" spans="1:14" s="19" customFormat="1" ht="14.25" customHeight="1" x14ac:dyDescent="0.35">
      <c r="A416" s="25" t="s">
        <v>727</v>
      </c>
      <c r="B416" s="26" t="s">
        <v>367</v>
      </c>
      <c r="C416" s="42"/>
      <c r="D416" s="52">
        <v>244000</v>
      </c>
      <c r="E416" s="42"/>
      <c r="F416" s="42"/>
      <c r="G416" s="23"/>
      <c r="H416" s="24"/>
      <c r="I416" s="24"/>
      <c r="J416" s="4"/>
      <c r="K416" s="4"/>
      <c r="L416" s="4"/>
      <c r="M416" s="4"/>
      <c r="N416" s="4"/>
    </row>
    <row r="417" spans="1:14" s="19" customFormat="1" ht="14.25" customHeight="1" x14ac:dyDescent="0.35">
      <c r="A417" s="13" t="s">
        <v>728</v>
      </c>
      <c r="B417" s="14" t="s">
        <v>729</v>
      </c>
      <c r="C417" s="15">
        <f>SUM(C418+C419)</f>
        <v>0</v>
      </c>
      <c r="D417" s="15">
        <f>SUM(D418+D419)</f>
        <v>0</v>
      </c>
      <c r="E417" s="15">
        <f>SUM(E418+E419)</f>
        <v>0</v>
      </c>
      <c r="F417" s="15">
        <f>SUM(F418+F419)</f>
        <v>0</v>
      </c>
      <c r="G417" s="16" t="s">
        <v>9</v>
      </c>
      <c r="H417" s="24"/>
      <c r="I417" s="24"/>
      <c r="J417" s="4"/>
      <c r="K417" s="4"/>
      <c r="L417" s="4"/>
      <c r="M417" s="4"/>
      <c r="N417" s="4"/>
    </row>
    <row r="418" spans="1:14" s="19" customFormat="1" ht="14.25" customHeight="1" x14ac:dyDescent="0.35">
      <c r="A418" s="20" t="s">
        <v>730</v>
      </c>
      <c r="B418" s="20" t="s">
        <v>731</v>
      </c>
      <c r="C418" s="42"/>
      <c r="D418" s="42"/>
      <c r="E418" s="42"/>
      <c r="F418" s="42"/>
      <c r="G418" s="23"/>
      <c r="H418" s="24"/>
      <c r="I418" s="24"/>
      <c r="J418" s="4"/>
      <c r="K418" s="4"/>
      <c r="L418" s="4"/>
      <c r="M418" s="4"/>
      <c r="N418" s="4"/>
    </row>
    <row r="419" spans="1:14" s="19" customFormat="1" ht="14.25" customHeight="1" x14ac:dyDescent="0.35">
      <c r="A419" s="20" t="s">
        <v>732</v>
      </c>
      <c r="B419" s="21" t="s">
        <v>733</v>
      </c>
      <c r="C419" s="42"/>
      <c r="D419" s="42"/>
      <c r="E419" s="42"/>
      <c r="F419" s="42"/>
      <c r="G419" s="23"/>
      <c r="H419" s="24"/>
      <c r="I419" s="24"/>
      <c r="J419" s="4"/>
      <c r="K419" s="4"/>
      <c r="L419" s="4"/>
      <c r="M419" s="4"/>
      <c r="N419" s="4"/>
    </row>
    <row r="420" spans="1:14" s="19" customFormat="1" ht="14.25" customHeight="1" x14ac:dyDescent="0.35">
      <c r="A420" s="13" t="s">
        <v>734</v>
      </c>
      <c r="B420" s="14" t="s">
        <v>735</v>
      </c>
      <c r="C420" s="15">
        <f>SUM(C421+C422)</f>
        <v>0</v>
      </c>
      <c r="D420" s="15">
        <f>SUM(D421+D422)</f>
        <v>0</v>
      </c>
      <c r="E420" s="15">
        <f>SUM(E421+E422)</f>
        <v>0</v>
      </c>
      <c r="F420" s="15">
        <f>SUM(F421+F422)</f>
        <v>0</v>
      </c>
      <c r="G420" s="16" t="s">
        <v>9</v>
      </c>
      <c r="H420" s="24"/>
      <c r="I420" s="24"/>
      <c r="J420" s="4"/>
      <c r="K420" s="4"/>
      <c r="L420" s="4"/>
      <c r="M420" s="4"/>
      <c r="N420" s="4"/>
    </row>
    <row r="421" spans="1:14" s="19" customFormat="1" ht="14.25" customHeight="1" x14ac:dyDescent="0.35">
      <c r="A421" s="20" t="s">
        <v>736</v>
      </c>
      <c r="B421" s="21" t="s">
        <v>565</v>
      </c>
      <c r="C421" s="42"/>
      <c r="D421" s="42"/>
      <c r="E421" s="42"/>
      <c r="F421" s="42"/>
      <c r="G421" s="23"/>
      <c r="H421" s="24"/>
      <c r="I421" s="24"/>
      <c r="J421" s="4"/>
      <c r="K421" s="4"/>
      <c r="L421" s="4"/>
      <c r="M421" s="4"/>
      <c r="N421" s="4"/>
    </row>
    <row r="422" spans="1:14" s="19" customFormat="1" ht="14.25" customHeight="1" x14ac:dyDescent="0.35">
      <c r="A422" s="20" t="s">
        <v>737</v>
      </c>
      <c r="B422" s="20" t="s">
        <v>587</v>
      </c>
      <c r="C422" s="22">
        <f>SUM(C423+C428)</f>
        <v>0</v>
      </c>
      <c r="D422" s="22">
        <f>SUM(D423+D428)</f>
        <v>0</v>
      </c>
      <c r="E422" s="22">
        <f>SUM(E423+E428)</f>
        <v>0</v>
      </c>
      <c r="F422" s="22">
        <f>SUM(F423+F428)</f>
        <v>0</v>
      </c>
      <c r="G422" s="23"/>
      <c r="H422" s="24"/>
      <c r="I422" s="24"/>
      <c r="J422" s="4"/>
      <c r="K422" s="4"/>
      <c r="L422" s="4"/>
      <c r="M422" s="4"/>
      <c r="N422" s="4"/>
    </row>
    <row r="423" spans="1:14" s="19" customFormat="1" ht="14.25" customHeight="1" x14ac:dyDescent="0.35">
      <c r="A423" s="25" t="s">
        <v>738</v>
      </c>
      <c r="B423" s="26" t="s">
        <v>739</v>
      </c>
      <c r="C423" s="27">
        <f>SUM(C424+C425+C426+C427)</f>
        <v>0</v>
      </c>
      <c r="D423" s="27">
        <f>SUM(D424+D425+D426+D427)</f>
        <v>0</v>
      </c>
      <c r="E423" s="27">
        <f>SUM(E424+E425+E426+E427)</f>
        <v>0</v>
      </c>
      <c r="F423" s="27">
        <f>SUM(F424+F425+F426+F427)</f>
        <v>0</v>
      </c>
      <c r="G423" s="23"/>
      <c r="H423" s="24"/>
      <c r="I423" s="24"/>
      <c r="J423" s="4"/>
      <c r="K423" s="4"/>
      <c r="L423" s="4"/>
      <c r="M423" s="4"/>
      <c r="N423" s="4"/>
    </row>
    <row r="424" spans="1:14" s="19" customFormat="1" ht="14.25" customHeight="1" x14ac:dyDescent="0.35">
      <c r="A424" s="28" t="s">
        <v>740</v>
      </c>
      <c r="B424" s="29" t="s">
        <v>741</v>
      </c>
      <c r="C424" s="30"/>
      <c r="D424" s="30"/>
      <c r="E424" s="30"/>
      <c r="F424" s="30"/>
      <c r="G424" s="23"/>
      <c r="H424" s="24"/>
      <c r="I424" s="24"/>
      <c r="J424" s="4"/>
      <c r="K424" s="4"/>
      <c r="L424" s="4"/>
      <c r="M424" s="4"/>
      <c r="N424" s="4"/>
    </row>
    <row r="425" spans="1:14" s="19" customFormat="1" ht="14.25" customHeight="1" x14ac:dyDescent="0.35">
      <c r="A425" s="28" t="s">
        <v>742</v>
      </c>
      <c r="B425" s="29" t="s">
        <v>743</v>
      </c>
      <c r="C425" s="30"/>
      <c r="D425" s="30"/>
      <c r="E425" s="30"/>
      <c r="F425" s="30"/>
      <c r="G425" s="23"/>
      <c r="H425" s="24"/>
      <c r="I425" s="24"/>
      <c r="J425" s="4"/>
      <c r="K425" s="4"/>
      <c r="L425" s="4"/>
      <c r="M425" s="4"/>
      <c r="N425" s="4"/>
    </row>
    <row r="426" spans="1:14" s="19" customFormat="1" ht="14.25" customHeight="1" x14ac:dyDescent="0.35">
      <c r="A426" s="28" t="s">
        <v>744</v>
      </c>
      <c r="B426" s="29" t="s">
        <v>745</v>
      </c>
      <c r="C426" s="30"/>
      <c r="D426" s="30"/>
      <c r="E426" s="30"/>
      <c r="F426" s="30"/>
      <c r="G426" s="23"/>
      <c r="H426" s="24"/>
      <c r="I426" s="24"/>
      <c r="J426" s="4"/>
      <c r="K426" s="4"/>
      <c r="L426" s="4"/>
      <c r="M426" s="4"/>
      <c r="N426" s="4"/>
    </row>
    <row r="427" spans="1:14" s="19" customFormat="1" ht="14.25" customHeight="1" x14ac:dyDescent="0.35">
      <c r="A427" s="28" t="s">
        <v>746</v>
      </c>
      <c r="B427" s="29" t="s">
        <v>747</v>
      </c>
      <c r="C427" s="30"/>
      <c r="D427" s="30"/>
      <c r="E427" s="30"/>
      <c r="F427" s="30"/>
      <c r="G427" s="23"/>
      <c r="H427" s="24"/>
      <c r="I427" s="24"/>
      <c r="J427" s="4"/>
      <c r="K427" s="4"/>
      <c r="L427" s="4"/>
      <c r="M427" s="4"/>
      <c r="N427" s="4"/>
    </row>
    <row r="428" spans="1:14" s="19" customFormat="1" ht="14.25" customHeight="1" x14ac:dyDescent="0.35">
      <c r="A428" s="25" t="s">
        <v>748</v>
      </c>
      <c r="B428" s="26" t="s">
        <v>622</v>
      </c>
      <c r="C428" s="42"/>
      <c r="D428" s="42"/>
      <c r="E428" s="42"/>
      <c r="F428" s="42"/>
      <c r="G428" s="23"/>
      <c r="H428" s="24"/>
      <c r="I428" s="24"/>
      <c r="J428" s="4"/>
      <c r="K428" s="4"/>
      <c r="L428" s="4"/>
      <c r="M428" s="4"/>
      <c r="N428" s="4"/>
    </row>
    <row r="429" spans="1:14" s="19" customFormat="1" ht="14.25" customHeight="1" x14ac:dyDescent="0.35">
      <c r="A429" s="13" t="s">
        <v>749</v>
      </c>
      <c r="B429" s="13" t="s">
        <v>750</v>
      </c>
      <c r="C429" s="15">
        <f>SUM(C430+C433+C436+C439)</f>
        <v>0</v>
      </c>
      <c r="D429" s="15">
        <f>SUM(D430+D433+D436+D439)</f>
        <v>0</v>
      </c>
      <c r="E429" s="15">
        <f>SUM(E430+E433+E436+E439)</f>
        <v>41252</v>
      </c>
      <c r="F429" s="15">
        <f>SUM(F430+F433+F436+F439)</f>
        <v>0</v>
      </c>
      <c r="G429" s="16" t="s">
        <v>9</v>
      </c>
      <c r="H429" s="24"/>
      <c r="I429" s="24"/>
      <c r="J429" s="4"/>
      <c r="K429" s="4"/>
      <c r="L429" s="4"/>
      <c r="M429" s="4"/>
      <c r="N429" s="4"/>
    </row>
    <row r="430" spans="1:14" s="19" customFormat="1" ht="14.25" customHeight="1" x14ac:dyDescent="0.35">
      <c r="A430" s="20" t="s">
        <v>751</v>
      </c>
      <c r="B430" s="21" t="s">
        <v>752</v>
      </c>
      <c r="C430" s="22">
        <f>SUM(C431+C432)</f>
        <v>0</v>
      </c>
      <c r="D430" s="22">
        <f>SUM(D431+D432)</f>
        <v>0</v>
      </c>
      <c r="E430" s="22">
        <f>SUM(E431+E432)</f>
        <v>0</v>
      </c>
      <c r="F430" s="22">
        <f>SUM(F431+F432)</f>
        <v>0</v>
      </c>
      <c r="G430" s="23"/>
      <c r="H430" s="24"/>
      <c r="I430" s="24"/>
      <c r="J430" s="4"/>
      <c r="K430" s="4"/>
      <c r="L430" s="4"/>
      <c r="M430" s="4"/>
      <c r="N430" s="4"/>
    </row>
    <row r="431" spans="1:14" s="19" customFormat="1" ht="14.25" customHeight="1" x14ac:dyDescent="0.35">
      <c r="A431" s="25" t="s">
        <v>753</v>
      </c>
      <c r="B431" s="26" t="s">
        <v>754</v>
      </c>
      <c r="C431" s="42"/>
      <c r="D431" s="42"/>
      <c r="E431" s="42"/>
      <c r="F431" s="42"/>
      <c r="G431" s="23"/>
      <c r="H431" s="24"/>
      <c r="I431" s="24"/>
      <c r="J431" s="4"/>
      <c r="K431" s="4"/>
      <c r="L431" s="4"/>
      <c r="M431" s="4"/>
      <c r="N431" s="4"/>
    </row>
    <row r="432" spans="1:14" s="19" customFormat="1" ht="14.25" customHeight="1" x14ac:dyDescent="0.35">
      <c r="A432" s="25" t="s">
        <v>755</v>
      </c>
      <c r="B432" s="26" t="s">
        <v>756</v>
      </c>
      <c r="C432" s="42"/>
      <c r="D432" s="42"/>
      <c r="E432" s="42"/>
      <c r="F432" s="42"/>
      <c r="G432" s="23"/>
      <c r="H432" s="24"/>
      <c r="I432" s="24"/>
      <c r="J432" s="4"/>
      <c r="K432" s="4"/>
      <c r="L432" s="4"/>
      <c r="M432" s="4"/>
      <c r="N432" s="4"/>
    </row>
    <row r="433" spans="1:14" s="19" customFormat="1" ht="14.25" customHeight="1" x14ac:dyDescent="0.35">
      <c r="A433" s="20" t="s">
        <v>757</v>
      </c>
      <c r="B433" s="21" t="s">
        <v>758</v>
      </c>
      <c r="C433" s="22">
        <f>SUM(C434+C435)</f>
        <v>0</v>
      </c>
      <c r="D433" s="22">
        <f>SUM(D434+D435)</f>
        <v>0</v>
      </c>
      <c r="E433" s="22">
        <f>SUM(E434+E435)</f>
        <v>0</v>
      </c>
      <c r="F433" s="22">
        <f>SUM(F434+F435)</f>
        <v>0</v>
      </c>
      <c r="G433" s="23"/>
      <c r="H433" s="24"/>
      <c r="I433" s="24"/>
      <c r="J433" s="4"/>
      <c r="K433" s="4"/>
      <c r="L433" s="4"/>
      <c r="M433" s="4"/>
      <c r="N433" s="4"/>
    </row>
    <row r="434" spans="1:14" s="19" customFormat="1" ht="14.25" customHeight="1" x14ac:dyDescent="0.35">
      <c r="A434" s="25" t="s">
        <v>759</v>
      </c>
      <c r="B434" s="26" t="s">
        <v>754</v>
      </c>
      <c r="C434" s="42"/>
      <c r="D434" s="42"/>
      <c r="E434" s="42"/>
      <c r="F434" s="42"/>
      <c r="G434" s="23"/>
      <c r="H434" s="24"/>
      <c r="I434" s="24"/>
      <c r="J434" s="4"/>
      <c r="K434" s="4"/>
      <c r="L434" s="4"/>
      <c r="M434" s="4"/>
      <c r="N434" s="4"/>
    </row>
    <row r="435" spans="1:14" s="19" customFormat="1" ht="14.25" customHeight="1" x14ac:dyDescent="0.35">
      <c r="A435" s="25" t="s">
        <v>760</v>
      </c>
      <c r="B435" s="26" t="s">
        <v>756</v>
      </c>
      <c r="C435" s="42"/>
      <c r="D435" s="42"/>
      <c r="E435" s="42"/>
      <c r="F435" s="42"/>
      <c r="G435" s="23"/>
      <c r="H435" s="24"/>
      <c r="I435" s="24"/>
      <c r="J435" s="4"/>
      <c r="K435" s="4"/>
      <c r="L435" s="4"/>
      <c r="M435" s="4"/>
      <c r="N435" s="4"/>
    </row>
    <row r="436" spans="1:14" s="19" customFormat="1" ht="14.25" customHeight="1" x14ac:dyDescent="0.35">
      <c r="A436" s="20" t="s">
        <v>761</v>
      </c>
      <c r="B436" s="21" t="s">
        <v>762</v>
      </c>
      <c r="C436" s="22">
        <f>SUM(C437+C438)</f>
        <v>0</v>
      </c>
      <c r="D436" s="22">
        <f>SUM(D437+D438)</f>
        <v>0</v>
      </c>
      <c r="E436" s="22">
        <f>SUM(E437+E438)</f>
        <v>0</v>
      </c>
      <c r="F436" s="22">
        <f>SUM(F437+F438)</f>
        <v>0</v>
      </c>
      <c r="G436" s="23"/>
      <c r="H436" s="24"/>
      <c r="I436" s="24"/>
      <c r="J436" s="4"/>
      <c r="K436" s="4"/>
      <c r="L436" s="4"/>
      <c r="M436" s="4"/>
      <c r="N436" s="4"/>
    </row>
    <row r="437" spans="1:14" s="19" customFormat="1" ht="14.25" customHeight="1" x14ac:dyDescent="0.35">
      <c r="A437" s="25" t="s">
        <v>763</v>
      </c>
      <c r="B437" s="26" t="s">
        <v>754</v>
      </c>
      <c r="C437" s="42"/>
      <c r="D437" s="42"/>
      <c r="E437" s="42"/>
      <c r="F437" s="42"/>
      <c r="G437" s="23"/>
      <c r="H437" s="24"/>
      <c r="I437" s="24"/>
      <c r="J437" s="4"/>
      <c r="K437" s="4"/>
      <c r="L437" s="4"/>
      <c r="M437" s="4"/>
      <c r="N437" s="4"/>
    </row>
    <row r="438" spans="1:14" s="19" customFormat="1" ht="14.25" customHeight="1" x14ac:dyDescent="0.35">
      <c r="A438" s="25" t="s">
        <v>764</v>
      </c>
      <c r="B438" s="26" t="s">
        <v>756</v>
      </c>
      <c r="C438" s="42"/>
      <c r="D438" s="42"/>
      <c r="E438" s="42"/>
      <c r="F438" s="42"/>
      <c r="G438" s="23"/>
      <c r="H438" s="24"/>
      <c r="I438" s="24"/>
      <c r="J438" s="4"/>
      <c r="K438" s="4"/>
      <c r="L438" s="4"/>
      <c r="M438" s="4"/>
      <c r="N438" s="4"/>
    </row>
    <row r="439" spans="1:14" s="19" customFormat="1" ht="14.25" customHeight="1" x14ac:dyDescent="0.35">
      <c r="A439" s="20" t="s">
        <v>765</v>
      </c>
      <c r="B439" s="21" t="s">
        <v>766</v>
      </c>
      <c r="C439" s="42"/>
      <c r="D439" s="42"/>
      <c r="E439" s="42">
        <v>41252</v>
      </c>
      <c r="F439" s="42"/>
      <c r="G439" s="23"/>
      <c r="H439" s="24"/>
      <c r="I439" s="24"/>
      <c r="J439" s="4"/>
      <c r="K439" s="4"/>
      <c r="L439" s="4"/>
      <c r="M439" s="4"/>
      <c r="N439" s="4"/>
    </row>
    <row r="440" spans="1:14" s="19" customFormat="1" ht="14.25" customHeight="1" x14ac:dyDescent="0.35">
      <c r="A440" s="13" t="s">
        <v>767</v>
      </c>
      <c r="B440" s="14" t="s">
        <v>768</v>
      </c>
      <c r="C440" s="42"/>
      <c r="D440" s="42"/>
      <c r="E440" s="42"/>
      <c r="F440" s="42"/>
      <c r="G440" s="23"/>
      <c r="H440" s="24"/>
      <c r="I440" s="24"/>
      <c r="J440" s="4"/>
      <c r="K440" s="4"/>
      <c r="L440" s="4"/>
      <c r="M440" s="4"/>
      <c r="N440" s="4"/>
    </row>
    <row r="444" spans="1:14" ht="18" x14ac:dyDescent="0.35">
      <c r="B444" s="47" t="s">
        <v>769</v>
      </c>
      <c r="C444" s="48">
        <f>C3+C230+C324+C330+C370+C373+C380+C396+C404+C417+C420+C429+C440</f>
        <v>6913000</v>
      </c>
      <c r="D444" s="48">
        <f>D3+D230+D324+D330+D370+D373+D380+D396+D404+D417+D420+D429+D440</f>
        <v>6725000</v>
      </c>
      <c r="E444" s="48">
        <f>E3+E230+E324+E330+E370+E373+E380+E396+E404+E417+E420+E429+E440</f>
        <v>2298766</v>
      </c>
      <c r="F444" s="48">
        <f>F3+F230+F324+F330+F370+F373+F380+F396+F404+F417+F420+F429+F440</f>
        <v>0</v>
      </c>
    </row>
  </sheetData>
  <sheetProtection password="DDCC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darlyn romo</cp:lastModifiedBy>
  <dcterms:created xsi:type="dcterms:W3CDTF">2023-05-09T15:23:41Z</dcterms:created>
  <dcterms:modified xsi:type="dcterms:W3CDTF">2024-02-27T14:25:21Z</dcterms:modified>
</cp:coreProperties>
</file>