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1235"/>
  </bookViews>
  <sheets>
    <sheet name="Hoja1" sheetId="1" r:id="rId1"/>
  </sheets>
  <calcPr calcId="152511"/>
  <extLst>
    <ext uri="GoogleSheetsCustomDataVersion2">
      <go:sheetsCustomData xmlns:go="http://customooxmlschemas.google.com/" r:id="rId5" roundtripDataChecksum="JXkzD5vBtLtU2w4ORglX8iCwIEP+vt7q8gL+LfsxDFg="/>
    </ext>
  </extLst>
</workbook>
</file>

<file path=xl/calcChain.xml><?xml version="1.0" encoding="utf-8"?>
<calcChain xmlns="http://schemas.openxmlformats.org/spreadsheetml/2006/main">
  <c r="F438" i="1" l="1"/>
  <c r="E438" i="1"/>
  <c r="D438" i="1"/>
  <c r="C438" i="1"/>
  <c r="F435" i="1"/>
  <c r="F431" i="1" s="1"/>
  <c r="E435" i="1"/>
  <c r="E431" i="1" s="1"/>
  <c r="D435" i="1"/>
  <c r="D431" i="1" s="1"/>
  <c r="C435" i="1"/>
  <c r="C431" i="1" s="1"/>
  <c r="F432" i="1"/>
  <c r="E432" i="1"/>
  <c r="D432" i="1"/>
  <c r="C432" i="1"/>
  <c r="F425" i="1"/>
  <c r="F424" i="1" s="1"/>
  <c r="F422" i="1" s="1"/>
  <c r="E425" i="1"/>
  <c r="E424" i="1" s="1"/>
  <c r="E422" i="1" s="1"/>
  <c r="D425" i="1"/>
  <c r="D424" i="1" s="1"/>
  <c r="D422" i="1" s="1"/>
  <c r="C425" i="1"/>
  <c r="C424" i="1" s="1"/>
  <c r="C422" i="1" s="1"/>
  <c r="F419" i="1"/>
  <c r="E419" i="1"/>
  <c r="D419" i="1"/>
  <c r="C419" i="1"/>
  <c r="F410" i="1"/>
  <c r="E410" i="1"/>
  <c r="D410" i="1"/>
  <c r="C410" i="1"/>
  <c r="F407" i="1"/>
  <c r="E407" i="1"/>
  <c r="D407" i="1"/>
  <c r="C407" i="1"/>
  <c r="F406" i="1"/>
  <c r="E406" i="1"/>
  <c r="D406" i="1"/>
  <c r="C406" i="1"/>
  <c r="F399" i="1"/>
  <c r="E399" i="1"/>
  <c r="D399" i="1"/>
  <c r="C399" i="1"/>
  <c r="F398" i="1"/>
  <c r="E398" i="1"/>
  <c r="D398" i="1"/>
  <c r="C398" i="1"/>
  <c r="F394" i="1"/>
  <c r="E394" i="1"/>
  <c r="D394" i="1"/>
  <c r="C394" i="1"/>
  <c r="F391" i="1"/>
  <c r="E391" i="1"/>
  <c r="D391" i="1"/>
  <c r="C391" i="1"/>
  <c r="F387" i="1"/>
  <c r="E387" i="1"/>
  <c r="D387" i="1"/>
  <c r="C387" i="1"/>
  <c r="F382" i="1"/>
  <c r="E382" i="1"/>
  <c r="D382" i="1"/>
  <c r="C382" i="1"/>
  <c r="F378" i="1"/>
  <c r="E378" i="1"/>
  <c r="D378" i="1"/>
  <c r="C378" i="1"/>
  <c r="F375" i="1"/>
  <c r="E375" i="1"/>
  <c r="D375" i="1"/>
  <c r="C375" i="1"/>
  <c r="F372" i="1"/>
  <c r="F370" i="1" s="1"/>
  <c r="E372" i="1"/>
  <c r="E370" i="1" s="1"/>
  <c r="D372" i="1"/>
  <c r="D370" i="1" s="1"/>
  <c r="C372" i="1"/>
  <c r="C370" i="1" s="1"/>
  <c r="F367" i="1"/>
  <c r="E367" i="1"/>
  <c r="D367" i="1"/>
  <c r="C367" i="1"/>
  <c r="F363" i="1"/>
  <c r="E363" i="1"/>
  <c r="D363" i="1"/>
  <c r="C363" i="1"/>
  <c r="F357" i="1"/>
  <c r="E357" i="1"/>
  <c r="D357" i="1"/>
  <c r="C357" i="1"/>
  <c r="F353" i="1"/>
  <c r="E353" i="1"/>
  <c r="D353" i="1"/>
  <c r="C353" i="1"/>
  <c r="F349" i="1"/>
  <c r="E349" i="1"/>
  <c r="D349" i="1"/>
  <c r="C349" i="1"/>
  <c r="F346" i="1"/>
  <c r="E346" i="1"/>
  <c r="D346" i="1"/>
  <c r="C346" i="1"/>
  <c r="F344" i="1"/>
  <c r="E344" i="1"/>
  <c r="D344" i="1"/>
  <c r="C344" i="1"/>
  <c r="F342" i="1"/>
  <c r="F330" i="1" s="1"/>
  <c r="E342" i="1"/>
  <c r="E330" i="1" s="1"/>
  <c r="D342" i="1"/>
  <c r="D330" i="1" s="1"/>
  <c r="C342" i="1"/>
  <c r="C330" i="1" s="1"/>
  <c r="F331" i="1"/>
  <c r="E331" i="1"/>
  <c r="D331" i="1"/>
  <c r="C331" i="1"/>
  <c r="F327" i="1"/>
  <c r="F324" i="1" s="1"/>
  <c r="E327" i="1"/>
  <c r="E324" i="1" s="1"/>
  <c r="D327" i="1"/>
  <c r="D324" i="1" s="1"/>
  <c r="C327" i="1"/>
  <c r="C324" i="1" s="1"/>
  <c r="F325" i="1"/>
  <c r="E325" i="1"/>
  <c r="D325" i="1"/>
  <c r="C325" i="1"/>
  <c r="F317" i="1"/>
  <c r="E317" i="1"/>
  <c r="D317" i="1"/>
  <c r="C317" i="1"/>
  <c r="F312" i="1"/>
  <c r="E312" i="1"/>
  <c r="D312" i="1"/>
  <c r="C312" i="1"/>
  <c r="F306" i="1"/>
  <c r="E306" i="1"/>
  <c r="D306" i="1"/>
  <c r="C306" i="1"/>
  <c r="F298" i="1"/>
  <c r="E298" i="1"/>
  <c r="D298" i="1"/>
  <c r="C298" i="1"/>
  <c r="F285" i="1"/>
  <c r="E285" i="1"/>
  <c r="D285" i="1"/>
  <c r="C285" i="1"/>
  <c r="F280" i="1"/>
  <c r="E280" i="1"/>
  <c r="D280" i="1"/>
  <c r="C280" i="1"/>
  <c r="F271" i="1"/>
  <c r="F230" i="1" s="1"/>
  <c r="E271" i="1"/>
  <c r="D271" i="1"/>
  <c r="C271" i="1"/>
  <c r="C230" i="1" s="1"/>
  <c r="F261" i="1"/>
  <c r="E261" i="1"/>
  <c r="D261" i="1"/>
  <c r="C261" i="1"/>
  <c r="F243" i="1"/>
  <c r="E243" i="1"/>
  <c r="D243" i="1"/>
  <c r="C243" i="1"/>
  <c r="F238" i="1"/>
  <c r="E238" i="1"/>
  <c r="D238" i="1"/>
  <c r="C238" i="1"/>
  <c r="F234" i="1"/>
  <c r="E234" i="1"/>
  <c r="D234" i="1"/>
  <c r="C234" i="1"/>
  <c r="F231" i="1"/>
  <c r="E231" i="1"/>
  <c r="D231" i="1"/>
  <c r="C231" i="1"/>
  <c r="D230" i="1"/>
  <c r="F225" i="1"/>
  <c r="E225" i="1"/>
  <c r="D225" i="1"/>
  <c r="C225" i="1"/>
  <c r="F223" i="1"/>
  <c r="E223" i="1"/>
  <c r="D223" i="1"/>
  <c r="C223" i="1"/>
  <c r="F222" i="1"/>
  <c r="E222" i="1"/>
  <c r="D222" i="1"/>
  <c r="C222" i="1"/>
  <c r="F219" i="1"/>
  <c r="E219" i="1"/>
  <c r="D219" i="1"/>
  <c r="C219" i="1"/>
  <c r="F211" i="1"/>
  <c r="E211" i="1"/>
  <c r="D211" i="1"/>
  <c r="C211" i="1"/>
  <c r="F207" i="1"/>
  <c r="E207" i="1"/>
  <c r="D207" i="1"/>
  <c r="C207" i="1"/>
  <c r="F204" i="1"/>
  <c r="E204" i="1"/>
  <c r="D204" i="1"/>
  <c r="C204" i="1"/>
  <c r="F200" i="1"/>
  <c r="E200" i="1"/>
  <c r="D200" i="1"/>
  <c r="C200" i="1"/>
  <c r="F199" i="1"/>
  <c r="E199" i="1"/>
  <c r="D199" i="1"/>
  <c r="C199" i="1"/>
  <c r="F192" i="1"/>
  <c r="E192" i="1"/>
  <c r="D192" i="1"/>
  <c r="C192" i="1"/>
  <c r="F187" i="1"/>
  <c r="E187" i="1"/>
  <c r="D187" i="1"/>
  <c r="C187" i="1"/>
  <c r="F183" i="1"/>
  <c r="F179" i="1" s="1"/>
  <c r="E183" i="1"/>
  <c r="E179" i="1" s="1"/>
  <c r="D183" i="1"/>
  <c r="D179" i="1" s="1"/>
  <c r="C183" i="1"/>
  <c r="C179" i="1" s="1"/>
  <c r="F180" i="1"/>
  <c r="E180" i="1"/>
  <c r="D180" i="1"/>
  <c r="C180" i="1"/>
  <c r="F176" i="1"/>
  <c r="E176" i="1"/>
  <c r="D176" i="1"/>
  <c r="C176" i="1"/>
  <c r="F169" i="1"/>
  <c r="E169" i="1"/>
  <c r="D169" i="1"/>
  <c r="C169" i="1"/>
  <c r="F160" i="1"/>
  <c r="E160" i="1"/>
  <c r="D160" i="1"/>
  <c r="C160" i="1"/>
  <c r="F156" i="1"/>
  <c r="E156" i="1"/>
  <c r="D156" i="1"/>
  <c r="C156" i="1"/>
  <c r="F152" i="1"/>
  <c r="E152" i="1"/>
  <c r="D152" i="1"/>
  <c r="C152" i="1"/>
  <c r="F149" i="1"/>
  <c r="E149" i="1"/>
  <c r="D149" i="1"/>
  <c r="C149" i="1"/>
  <c r="F140" i="1"/>
  <c r="E140" i="1"/>
  <c r="D140" i="1"/>
  <c r="C140" i="1"/>
  <c r="F138" i="1"/>
  <c r="E138" i="1"/>
  <c r="D138" i="1"/>
  <c r="C138" i="1"/>
  <c r="F136" i="1"/>
  <c r="E136" i="1"/>
  <c r="D136" i="1"/>
  <c r="C136" i="1"/>
  <c r="F128" i="1"/>
  <c r="E128" i="1"/>
  <c r="D128" i="1"/>
  <c r="C128" i="1"/>
  <c r="F125" i="1"/>
  <c r="E125" i="1"/>
  <c r="D125" i="1"/>
  <c r="C125" i="1"/>
  <c r="F122" i="1"/>
  <c r="E122" i="1"/>
  <c r="D122" i="1"/>
  <c r="C122" i="1"/>
  <c r="F118" i="1"/>
  <c r="F113" i="1" s="1"/>
  <c r="F112" i="1" s="1"/>
  <c r="E118" i="1"/>
  <c r="E113" i="1" s="1"/>
  <c r="E112" i="1" s="1"/>
  <c r="D118" i="1"/>
  <c r="D113" i="1" s="1"/>
  <c r="D112" i="1" s="1"/>
  <c r="C118" i="1"/>
  <c r="C113" i="1" s="1"/>
  <c r="F115" i="1"/>
  <c r="E115" i="1"/>
  <c r="D115" i="1"/>
  <c r="C115" i="1"/>
  <c r="F109" i="1"/>
  <c r="E109" i="1"/>
  <c r="D109" i="1"/>
  <c r="C109" i="1"/>
  <c r="F105" i="1"/>
  <c r="E105" i="1"/>
  <c r="D105" i="1"/>
  <c r="C105" i="1"/>
  <c r="F104" i="1"/>
  <c r="E104" i="1"/>
  <c r="D104" i="1"/>
  <c r="C104" i="1"/>
  <c r="F97" i="1"/>
  <c r="E97" i="1"/>
  <c r="D97" i="1"/>
  <c r="C97" i="1"/>
  <c r="F91" i="1"/>
  <c r="E91" i="1"/>
  <c r="D91" i="1"/>
  <c r="C91" i="1"/>
  <c r="F87" i="1"/>
  <c r="F83" i="1" s="1"/>
  <c r="E87" i="1"/>
  <c r="E83" i="1" s="1"/>
  <c r="D87" i="1"/>
  <c r="D83" i="1" s="1"/>
  <c r="C87" i="1"/>
  <c r="C83" i="1" s="1"/>
  <c r="F84" i="1"/>
  <c r="E84" i="1"/>
  <c r="D84" i="1"/>
  <c r="C84" i="1"/>
  <c r="F80" i="1"/>
  <c r="E80" i="1"/>
  <c r="D80" i="1"/>
  <c r="C80" i="1"/>
  <c r="F73" i="1"/>
  <c r="E73" i="1"/>
  <c r="D73" i="1"/>
  <c r="C73" i="1"/>
  <c r="F68" i="1"/>
  <c r="E68" i="1"/>
  <c r="D68" i="1"/>
  <c r="C68" i="1"/>
  <c r="F62" i="1"/>
  <c r="E62" i="1"/>
  <c r="D62" i="1"/>
  <c r="C62" i="1"/>
  <c r="F58" i="1"/>
  <c r="E58" i="1"/>
  <c r="D58" i="1"/>
  <c r="C58" i="1"/>
  <c r="F53" i="1"/>
  <c r="E53" i="1"/>
  <c r="D53" i="1"/>
  <c r="C53" i="1"/>
  <c r="F48" i="1"/>
  <c r="E48" i="1"/>
  <c r="D48" i="1"/>
  <c r="C48" i="1"/>
  <c r="F45" i="1"/>
  <c r="E45" i="1"/>
  <c r="D45" i="1"/>
  <c r="C45" i="1"/>
  <c r="F36" i="1"/>
  <c r="E36" i="1"/>
  <c r="D36" i="1"/>
  <c r="C36" i="1"/>
  <c r="F34" i="1"/>
  <c r="E34" i="1"/>
  <c r="D34" i="1"/>
  <c r="C34" i="1"/>
  <c r="F32" i="1"/>
  <c r="E32" i="1"/>
  <c r="D32" i="1"/>
  <c r="C32" i="1"/>
  <c r="F24" i="1"/>
  <c r="E24" i="1"/>
  <c r="D24" i="1"/>
  <c r="C24" i="1"/>
  <c r="F21" i="1"/>
  <c r="E21" i="1"/>
  <c r="D21" i="1"/>
  <c r="C21" i="1"/>
  <c r="F17" i="1"/>
  <c r="E17" i="1"/>
  <c r="D17" i="1"/>
  <c r="C17" i="1"/>
  <c r="F12" i="1"/>
  <c r="E12" i="1"/>
  <c r="D12" i="1"/>
  <c r="C12" i="1"/>
  <c r="F10" i="1"/>
  <c r="F5" i="1" s="1"/>
  <c r="F4" i="1" s="1"/>
  <c r="F3" i="1" s="1"/>
  <c r="F446" i="1" s="1"/>
  <c r="E10" i="1"/>
  <c r="E5" i="1" s="1"/>
  <c r="E4" i="1" s="1"/>
  <c r="D10" i="1"/>
  <c r="D5" i="1" s="1"/>
  <c r="D4" i="1" s="1"/>
  <c r="C10" i="1"/>
  <c r="C5" i="1" s="1"/>
  <c r="F7" i="1"/>
  <c r="E7" i="1"/>
  <c r="D7" i="1"/>
  <c r="C7" i="1"/>
  <c r="E230" i="1" l="1"/>
  <c r="D3" i="1"/>
  <c r="D446" i="1" s="1"/>
  <c r="E3" i="1"/>
  <c r="C4" i="1"/>
  <c r="C3" i="1" s="1"/>
  <c r="C446" i="1" s="1"/>
  <c r="C112" i="1"/>
  <c r="E446" i="1" l="1"/>
</calcChain>
</file>

<file path=xl/sharedStrings.xml><?xml version="1.0" encoding="utf-8"?>
<sst xmlns="http://schemas.openxmlformats.org/spreadsheetml/2006/main" count="905" uniqueCount="779">
  <si>
    <t>GASTOS DE EDUCACIÓN</t>
  </si>
  <si>
    <t>Código Cuenta Clasificador</t>
  </si>
  <si>
    <t>Nombre Cuenta Clasificador Presupuestario</t>
  </si>
  <si>
    <t>TOTAL PRESUPUESTO INICIAL</t>
  </si>
  <si>
    <t>TOTAL PRESUPUESTO VIGENTE</t>
  </si>
  <si>
    <t>TOTAL OBLIGACION DEVENGADA</t>
  </si>
  <si>
    <t>TOTAL DEUDA EXIGIBLE</t>
  </si>
  <si>
    <t>EEE.21.00.000.000.000</t>
  </si>
  <si>
    <t>CxP GASTOS EN PERSONAL</t>
  </si>
  <si>
    <t>CAMBIA DENOMINACIÓN SEGÚN OFICIO NICSP E11061/2020 DE FECHA 15 DE JUNIO DE 2020</t>
  </si>
  <si>
    <t>EEE.21.01.000.000.000</t>
  </si>
  <si>
    <t>PERSONAL DE PLANTA</t>
  </si>
  <si>
    <t>EEE.21.01.001.000.000</t>
  </si>
  <si>
    <t>Sueldos y Sobresueldos</t>
  </si>
  <si>
    <t>EEE.21.01.001.001.000</t>
  </si>
  <si>
    <t>Sueldos Bases</t>
  </si>
  <si>
    <t>EEE.21.01.001.002.000</t>
  </si>
  <si>
    <t>Asignación de Antigüedad</t>
  </si>
  <si>
    <t>EEE.21.01.001.002.002</t>
  </si>
  <si>
    <t>Asignación de Antigüedad, Art.97, letra g), de la Ley Nº18.883, y Leyes Nºs. 19.180 y 19.280</t>
  </si>
  <si>
    <t>EEE.21.01.001.002.003</t>
  </si>
  <si>
    <t>Trienios, Art.7, Inciso 3, Ley Nº15.076</t>
  </si>
  <si>
    <t>EEE.21.01.001.003.000</t>
  </si>
  <si>
    <t>Asignación Profesional</t>
  </si>
  <si>
    <t>EEE.21.01.001.003.001</t>
  </si>
  <si>
    <t>Asignación Profesional, Decreto Ley Nº479 de 1974</t>
  </si>
  <si>
    <t>EEE.21.01.001.004.000</t>
  </si>
  <si>
    <t>Asignación de Zona</t>
  </si>
  <si>
    <t>EEE.21.01.001.004.001</t>
  </si>
  <si>
    <t>Asignación de Zona, Art. 7 y 25, D.L. Nº3.551</t>
  </si>
  <si>
    <t>EEE.21.01.001.004.002</t>
  </si>
  <si>
    <t>Asignación de Zona, Art. 26 de la Ley Nº19.378, y Ley Nº19.354</t>
  </si>
  <si>
    <t>EEE.21.01.001.004.003</t>
  </si>
  <si>
    <t>Asignación de Zona, Decreto Nº450 de 1974, Ley 19.354</t>
  </si>
  <si>
    <t>EEE.21.01.001.004.004</t>
  </si>
  <si>
    <t>Complemento de Zona</t>
  </si>
  <si>
    <t>EEE.21.01.001.007.000</t>
  </si>
  <si>
    <t>Asignaciones del D.L. Nº 3551, de 1981</t>
  </si>
  <si>
    <t>EEE.21.01.001.007.001</t>
  </si>
  <si>
    <t>Asignación Municipal, Art.24 y 31 D.L. Nº3.551 de 1981</t>
  </si>
  <si>
    <t>EEE.21.01.001.007.002</t>
  </si>
  <si>
    <t>Asignación Protección Imponibilidad, Art. 15, D.L. N° 3.551 de 1981</t>
  </si>
  <si>
    <t>EEE.21.01.001.007.003</t>
  </si>
  <si>
    <t>Bonificación Art. 39, D.L. Nº3.551 de 1981</t>
  </si>
  <si>
    <t>EEE.21.01.001.008.000</t>
  </si>
  <si>
    <t>Asignación de Nivelación</t>
  </si>
  <si>
    <t>EEE.21.01.001.008.001</t>
  </si>
  <si>
    <t>Bonificación Art. 21, Ley N° 19.429</t>
  </si>
  <si>
    <t>EEE.21.01.001.008.002</t>
  </si>
  <si>
    <t>Planilla Complementaria, Art. 4 y 11, Ley N° 19.598</t>
  </si>
  <si>
    <t>EEE.21.01.001.009.000</t>
  </si>
  <si>
    <t>Asignaciones Especiales</t>
  </si>
  <si>
    <t>EEE.21.01.001.009.001</t>
  </si>
  <si>
    <t>Monto Fijo Complementario Art. 3, Ley Nº 19.278</t>
  </si>
  <si>
    <t>EEE.21.01.001.009.003</t>
  </si>
  <si>
    <t>Bonificación Proporcional Art. 8, Ley Nº 19.410</t>
  </si>
  <si>
    <t>EEE.21.01.001.009.004</t>
  </si>
  <si>
    <t>Bonificación Especial Profesores Encargados de Escuelas Rurales, Art. 13, Ley N° 19.715</t>
  </si>
  <si>
    <t>EEE.21.01.001.009.005</t>
  </si>
  <si>
    <t>Asignación Art. 1, Ley Nº19.529</t>
  </si>
  <si>
    <t>EEE.21.01.001.009.006</t>
  </si>
  <si>
    <t>Red Maestros de Maestros</t>
  </si>
  <si>
    <t>EEE.21.01.001.009.007</t>
  </si>
  <si>
    <t>Asignación Especial Transitoria, Art. 45, Ley Nº19.378</t>
  </si>
  <si>
    <t>EEE.21.01.001.009.999</t>
  </si>
  <si>
    <t>Otras  Asignaciones Especiales</t>
  </si>
  <si>
    <t>EEE.21.01.001.010.000</t>
  </si>
  <si>
    <t>Asignación de Pérdida de Caja</t>
  </si>
  <si>
    <t>EEE.21.01.001.010.001</t>
  </si>
  <si>
    <t>Asignación por Pédrida de Caja, Art. 97, letra a), Ley Nº18.883</t>
  </si>
  <si>
    <t>EEE.21.01.001.011.000</t>
  </si>
  <si>
    <t>Asignación de Movilización</t>
  </si>
  <si>
    <t>EEE.21.01.001.011.001</t>
  </si>
  <si>
    <t>Asignación de Movilización, Art. 97, letra b), Ley Nº18.883</t>
  </si>
  <si>
    <t>EEE.21.01.001.014.000</t>
  </si>
  <si>
    <t>Asignaciones Compensatorias</t>
  </si>
  <si>
    <t>EEE.21.01.001.014.001</t>
  </si>
  <si>
    <t>Incremento Previsional, Art. 2, D.L. 3501, de 1980</t>
  </si>
  <si>
    <t>EEE.21.01.001.014.002</t>
  </si>
  <si>
    <t>Bonificación Compensatoria de Salud, Art. 3, Ley Nº18.566</t>
  </si>
  <si>
    <t>EEE.21.01.001.014.003</t>
  </si>
  <si>
    <t>Bonificación Compensatoria, Art.10, Ley Nº18.675</t>
  </si>
  <si>
    <t>EEE.21.01.001.014.004</t>
  </si>
  <si>
    <t>Bonificación Adicional Art. 11 Ley N° 18.675</t>
  </si>
  <si>
    <t>EEE.21.01.001.014.005</t>
  </si>
  <si>
    <t>Bonificación Art. 3, Ley Nº19.200</t>
  </si>
  <si>
    <t>EEE.21.01.001.014.006</t>
  </si>
  <si>
    <t>Bonificación Previsional, Art. 19, Ley Nº15.386</t>
  </si>
  <si>
    <t>EEE.21.01.001.014.007</t>
  </si>
  <si>
    <t>Remuneración Adicional, Art. 3 transitorio, Ley N° 19.070</t>
  </si>
  <si>
    <t>EEE.21.01.001.014.999</t>
  </si>
  <si>
    <t>Otras Asignaciones Compensatorias</t>
  </si>
  <si>
    <t>EEE.21.01.001.015.000</t>
  </si>
  <si>
    <t>Asginaciones Sustitutivas</t>
  </si>
  <si>
    <t>EEE.21.01.001.015.001</t>
  </si>
  <si>
    <t>Asignación Única, Art.4, Ley Nº18.717</t>
  </si>
  <si>
    <t>EEE.21.01.001.015.999</t>
  </si>
  <si>
    <t>Otras Asignaciones Sustitutivas</t>
  </si>
  <si>
    <t>EEE.21.01.001.019.000</t>
  </si>
  <si>
    <t>Asignación de Responsabilidad</t>
  </si>
  <si>
    <t>EEE.21.01.001.019.001</t>
  </si>
  <si>
    <t>Asignación de Responsabilidad Judicial, Art. 2º,  Ley Nº 20.008</t>
  </si>
  <si>
    <t>EEE.21.01.001.019.002</t>
  </si>
  <si>
    <t>Asignación de Responsabilidad Directiva</t>
  </si>
  <si>
    <t>EEE.21.01.001.019.004</t>
  </si>
  <si>
    <t>Asignación de Responsabilidad, Art. 9, Decreto 252 de 1976</t>
  </si>
  <si>
    <t>EEE.21.01.001.022.000</t>
  </si>
  <si>
    <t>Componente Base Asignación de desempeño</t>
  </si>
  <si>
    <t>EEE.21.01.001.025.000</t>
  </si>
  <si>
    <t>Asignación Artículo 1, Ley Nº19.112</t>
  </si>
  <si>
    <t>EEE.21.01.001.025.001</t>
  </si>
  <si>
    <t>Asignación Especial Profesionales Ley Nº15.076, letra a), Art. 1, Ley Nº19.112</t>
  </si>
  <si>
    <t>EEE.21.01.001.025.002</t>
  </si>
  <si>
    <t>Asignación Especial Profesionales Ley Nº15.076, letra b), Art. 1, Ley Nº19.112</t>
  </si>
  <si>
    <t>EEE.21.01.001.026.000</t>
  </si>
  <si>
    <t>Asignación Artículo 1, Ley Nº19.432</t>
  </si>
  <si>
    <t>EEE.21.01.001.027.000</t>
  </si>
  <si>
    <t>Asignación de Estímulo personal Médico Diurno</t>
  </si>
  <si>
    <t>EEE.21.01.001.028.000</t>
  </si>
  <si>
    <t>Asignación de Estímulo Personal Médico y Profesores</t>
  </si>
  <si>
    <t>EEE.21.01.001.028.002</t>
  </si>
  <si>
    <t>Asignación por Desempeño en Condiciones Difíciles, Art. 28, Ley N° 19.378</t>
  </si>
  <si>
    <t>EEE.21.01.001.028.003</t>
  </si>
  <si>
    <t>Asignación de Estímulo, Art. 65, Ley Nª18.482</t>
  </si>
  <si>
    <t>EEE.21.01.001.028.004</t>
  </si>
  <si>
    <t>Asignación de Estímulo, Art. 14, Ley Nª15.076</t>
  </si>
  <si>
    <t>EEE.21.01.001.031.000</t>
  </si>
  <si>
    <t>Asignación de Experiencia Calificada</t>
  </si>
  <si>
    <t>EEE.21.01.001.031.002</t>
  </si>
  <si>
    <t>Asignación Post-Título, Art. 42, Ley N° 19.378</t>
  </si>
  <si>
    <t>EEE.21.01.001.032.000</t>
  </si>
  <si>
    <t>Asignación de Reforzamiento Profesional Diurno</t>
  </si>
  <si>
    <t>EEE.21.01.001.037.000</t>
  </si>
  <si>
    <t>Asignación Única</t>
  </si>
  <si>
    <t>EEE.21.01.001.038.000</t>
  </si>
  <si>
    <t>Asignación Zonas Extremas</t>
  </si>
  <si>
    <t>EEE.21.01.001.043.000</t>
  </si>
  <si>
    <t>Asignación Inherente al Cargo Ley Nº 18.695</t>
  </si>
  <si>
    <t>EEE.21.01.001.044.000</t>
  </si>
  <si>
    <t>Asignación de Atención Primaria Municipal</t>
  </si>
  <si>
    <t>EEE.21.01.001.044.001</t>
  </si>
  <si>
    <t>Asignación Atención Primaria Salud, Arts. 23 y 25, Ley N° 19.378</t>
  </si>
  <si>
    <t>EEE.21.01.001.046.000</t>
  </si>
  <si>
    <t>Asignación de Experiencia</t>
  </si>
  <si>
    <t>EEE.21.01.001.047.000</t>
  </si>
  <si>
    <t>Asignación por Tramo de Desarrollo Profesional</t>
  </si>
  <si>
    <t>EEE.21.01.001.048.000</t>
  </si>
  <si>
    <t>Asignación de Reconocimiento por Docencia en Establecimientos de Alta Concentración de Alumnos Prioritarios</t>
  </si>
  <si>
    <t>EEE.21.01.001.049.000</t>
  </si>
  <si>
    <t>Asignación de Responsabilidad Directiva y Asignación Técnico Pedagógica</t>
  </si>
  <si>
    <t>EEE.21.01.001.049.001</t>
  </si>
  <si>
    <t>Asignación por Responsabilidad Directiva</t>
  </si>
  <si>
    <t>EEE.21.01.001.049.002</t>
  </si>
  <si>
    <t>Asignación de Responsabilidad Técnico Pedagógica</t>
  </si>
  <si>
    <t>EEE.21.01.001.050.000</t>
  </si>
  <si>
    <t>Bonificación por Reconocimiento Profesional</t>
  </si>
  <si>
    <t>EEE.21.01.001.051.000</t>
  </si>
  <si>
    <t>Bonificación por Excelencia Académica</t>
  </si>
  <si>
    <t>EEE.21.01.001.998.000</t>
  </si>
  <si>
    <t>Aplicación inciso 5° del Artículo 1° Ley N° 21.526</t>
  </si>
  <si>
    <t>SE AGREGA CUENTA SEGÚN OFICIO CONTRALORÍA Nº E308931 / 2023</t>
  </si>
  <si>
    <t>EEE.21.01.001.999.000</t>
  </si>
  <si>
    <t>Otras Asignaciones</t>
  </si>
  <si>
    <t>EEE.21.01.002.000.000</t>
  </si>
  <si>
    <t>Aportes del Empleador</t>
  </si>
  <si>
    <t>EEE.21.01.002.001.000</t>
  </si>
  <si>
    <t>A Servicios de Bienestar</t>
  </si>
  <si>
    <t>EEE.21.01.002.002.000</t>
  </si>
  <si>
    <t>Otras Cotizaciones Previsionales</t>
  </si>
  <si>
    <t>EEE.21.01.003.000.000</t>
  </si>
  <si>
    <t>Asignaciones por Desempeño</t>
  </si>
  <si>
    <t>EEE.21.01.003.001.000</t>
  </si>
  <si>
    <t>Desempeño Institucional</t>
  </si>
  <si>
    <t>EEE.21.01.003.001.001</t>
  </si>
  <si>
    <t>Asignación de Mejoramiento de la Gestión Municipal, Art. 1, Ley Nº20.008</t>
  </si>
  <si>
    <t>EEE.21.01.003.001.002</t>
  </si>
  <si>
    <t>Bonificación Excelencia</t>
  </si>
  <si>
    <t>EEE.21.01.003.002.000</t>
  </si>
  <si>
    <t>Desempeño Colectivo</t>
  </si>
  <si>
    <t>EEE.21.01.003.002.001</t>
  </si>
  <si>
    <t>EEE.21.01.003.002.002</t>
  </si>
  <si>
    <t>Asignación Variable por Desempeño Colectivo</t>
  </si>
  <si>
    <t>EEE.21.01.003.002.003</t>
  </si>
  <si>
    <t>Asignación de Desarrollo y Estímulo al Desempeño Colectivo, Ley Nº19.813</t>
  </si>
  <si>
    <t>EEE.21.01.003.003.000</t>
  </si>
  <si>
    <t>Desempeño Individual</t>
  </si>
  <si>
    <t>EEE.21.01.003.003.001</t>
  </si>
  <si>
    <t>EEE.21.01.003.003.002</t>
  </si>
  <si>
    <t>Asignación de Incentivo por Gestión Jurisdiccional, Art. 2, Ley Nº20.008</t>
  </si>
  <si>
    <t>EEE.21.01.003.003.003</t>
  </si>
  <si>
    <t>Asignación Especial de Incentivo Profesional, Art. 47, Ley N° 19.070</t>
  </si>
  <si>
    <t>EEE.21.01.003.003.004</t>
  </si>
  <si>
    <t>Asignación Variable por Desempeño Individual</t>
  </si>
  <si>
    <t>EEE.21.01.003.003.005</t>
  </si>
  <si>
    <t>Asignación por Mérito, Art. 30 de la Ley Nº19.378, agrega Ley Nº19.607</t>
  </si>
  <si>
    <t>EEE.21.01.004.000.000</t>
  </si>
  <si>
    <t>Remuneraciones Variables</t>
  </si>
  <si>
    <t>EEE.21.01.004.002.000</t>
  </si>
  <si>
    <t>Asignación de Estímulo Jornadas Prioritarias</t>
  </si>
  <si>
    <t>EEE.21.01.004.003.000</t>
  </si>
  <si>
    <t>Asignación Artículo 3, Ley Nº19.264</t>
  </si>
  <si>
    <t>EEE.21.01.004.004.000</t>
  </si>
  <si>
    <t>Asignación por Desempeño de Funciones Críticas</t>
  </si>
  <si>
    <t>EEE.21.01.004.005.000</t>
  </si>
  <si>
    <t>Trabajos Extraordinarios</t>
  </si>
  <si>
    <t>EEE.21.01.004.006.000</t>
  </si>
  <si>
    <t>Comisiones de Servicios en el País</t>
  </si>
  <si>
    <t>EEE.21.01.004.007.000</t>
  </si>
  <si>
    <t>Comisiones de Servicios en el Exterior</t>
  </si>
  <si>
    <t>EEE.21.01.005.000.000</t>
  </si>
  <si>
    <t>Aguinaldos y Bonos</t>
  </si>
  <si>
    <t>EEE.21.01.005.001.000</t>
  </si>
  <si>
    <t>Aguinaldos</t>
  </si>
  <si>
    <t>EEE.21.01.005.001.001</t>
  </si>
  <si>
    <t>Aguinaldo de Fiestras Patrias</t>
  </si>
  <si>
    <t>EEE.21.01.005.001.002</t>
  </si>
  <si>
    <t>Aguinaldo de Navidad</t>
  </si>
  <si>
    <t>EEE.21.01.005.002.000</t>
  </si>
  <si>
    <t>Bono de Escolaridad</t>
  </si>
  <si>
    <t>EEE.21.01.005.003.000</t>
  </si>
  <si>
    <t>Bonos Especiales</t>
  </si>
  <si>
    <t>EEE.21.01.005.003.001</t>
  </si>
  <si>
    <t>Bono Extraordinario Anual</t>
  </si>
  <si>
    <t>EEE.21.01.005.004.000</t>
  </si>
  <si>
    <t>Bonificación Adicional al Bono de Escolaridad</t>
  </si>
  <si>
    <t>EEE.21.02.000.000.000</t>
  </si>
  <si>
    <t>PERSONAL A CONTRATA</t>
  </si>
  <si>
    <t>EEE.21.02.001.000.000</t>
  </si>
  <si>
    <t>EEE.21.02.001.001.000</t>
  </si>
  <si>
    <t>EEE.21.02.001.002.000</t>
  </si>
  <si>
    <t>EEE.21.02.001.002.002</t>
  </si>
  <si>
    <t>EEE.21.02.001.003.000</t>
  </si>
  <si>
    <t>EEE.21.02.001.004.000</t>
  </si>
  <si>
    <t>EEE.21.02.001.004.001</t>
  </si>
  <si>
    <t>EEE.21.02.001.004.002</t>
  </si>
  <si>
    <t>EEE.21.02.001.004.003</t>
  </si>
  <si>
    <t>EEE.21.02.001.007.000</t>
  </si>
  <si>
    <t>Asignaciones del D.L. Nº 3.551, de 1981</t>
  </si>
  <si>
    <t>EEE.21.02.001.007.001</t>
  </si>
  <si>
    <t>EEE.21.02.001.007.002</t>
  </si>
  <si>
    <t>Asignación Protección Imponibilidad, Art. 15 D.L. Nº3.551 de 1981</t>
  </si>
  <si>
    <t>EEE.21.02.001.008.000</t>
  </si>
  <si>
    <t>EEE.21.02.001.008.001</t>
  </si>
  <si>
    <t>EEE.21.02.001.008.002</t>
  </si>
  <si>
    <t>EEE.21.02.001.009.000</t>
  </si>
  <si>
    <t>EEE.21.02.001.009.001</t>
  </si>
  <si>
    <t>EEE.21.02.001.009.003</t>
  </si>
  <si>
    <t>EEE.21.02.001.009.004</t>
  </si>
  <si>
    <t>EEE.21.02.001.009.005</t>
  </si>
  <si>
    <t>EEE.21.02.001.009.006</t>
  </si>
  <si>
    <t>EEE.21.02.001.009.007</t>
  </si>
  <si>
    <t>EEE.21.02.001.009.999</t>
  </si>
  <si>
    <t>EEE.21.02.001.010.000</t>
  </si>
  <si>
    <t>EEE.21.02.001.010.001</t>
  </si>
  <si>
    <t>EEE.21.02.001.011.000</t>
  </si>
  <si>
    <t>EEE.21.02.001.011.001</t>
  </si>
  <si>
    <t>EEE.21.02.001.013.000</t>
  </si>
  <si>
    <t>EEE.21.02.001.013.001</t>
  </si>
  <si>
    <t>EEE.21.02.001.013.002</t>
  </si>
  <si>
    <t>EEE.21.02.001.013.003</t>
  </si>
  <si>
    <t>EEE.21.02.001.013.004</t>
  </si>
  <si>
    <t>EEE.21.02.001.013.005</t>
  </si>
  <si>
    <t>EEE.21.02.001.013.006</t>
  </si>
  <si>
    <t>EEE.21.02.001.013.007</t>
  </si>
  <si>
    <t>EEE.21.02.001.013.999</t>
  </si>
  <si>
    <t>EEE.21.02.001.014.000</t>
  </si>
  <si>
    <t>Asignaciones Sustitutivas</t>
  </si>
  <si>
    <t>EEE.21.02.001.014.001</t>
  </si>
  <si>
    <t>Asignación Unica Artículo 4, Ley N° 18.717</t>
  </si>
  <si>
    <t>EEE.21.02.001.014.999</t>
  </si>
  <si>
    <t>EEE.21.02.001.018.000</t>
  </si>
  <si>
    <t>EEE.21.02.001.018.001</t>
  </si>
  <si>
    <t>EEE.21.02.001.021.000</t>
  </si>
  <si>
    <t>EEE.21.02.001.026.000</t>
  </si>
  <si>
    <t>Asignación de Estímulo Personal Médico Diurno</t>
  </si>
  <si>
    <t>EEE.21.02.001.027.000</t>
  </si>
  <si>
    <t>EEE.21.02.001.027.002</t>
  </si>
  <si>
    <t>EEE.21.02.001.028.000</t>
  </si>
  <si>
    <t>Asignación Artículo 7, Ley Nº19.112</t>
  </si>
  <si>
    <t>EEE.21.02.001.029.000</t>
  </si>
  <si>
    <t>Asignación de Estímulo por Falencia</t>
  </si>
  <si>
    <t>EEE.21.02.001.030.000</t>
  </si>
  <si>
    <t>EEE.21.02.001.030.002</t>
  </si>
  <si>
    <t>EEE.21.02.001.031.000</t>
  </si>
  <si>
    <t>EEE.21.02.001.036.000</t>
  </si>
  <si>
    <t>EEE.21.02.001.037.000</t>
  </si>
  <si>
    <t>EEE.21.02.001.042.000</t>
  </si>
  <si>
    <t>EEE.21.02.001.044.000</t>
  </si>
  <si>
    <t>EEE.21.02.001.045.000</t>
  </si>
  <si>
    <t>EEE.21.02.001.046.000</t>
  </si>
  <si>
    <t>EEE.21.02.001.047.000</t>
  </si>
  <si>
    <t>Asignación por Responsabilidad Directiva y Asignación de Responsabilidad Técnico Pedagógica</t>
  </si>
  <si>
    <t>EEE.21.02.001.047.001</t>
  </si>
  <si>
    <t>EEE.21.02.001.047.002</t>
  </si>
  <si>
    <t>Asignación por Responsabilidad Técnico Pedagógica</t>
  </si>
  <si>
    <t>EEE.21.02.001.048.000</t>
  </si>
  <si>
    <t>EEE.21.02.001.049.000</t>
  </si>
  <si>
    <t>Bonificación de Excelencia Académica</t>
  </si>
  <si>
    <t>EEE.21.02.001.998.000</t>
  </si>
  <si>
    <t>EEE.21.02.001.999.000</t>
  </si>
  <si>
    <t>EEE.21.02.002.000.000</t>
  </si>
  <si>
    <t>EEE.21.02.002.001.000</t>
  </si>
  <si>
    <t>EEE.21.02.002.002.000</t>
  </si>
  <si>
    <t>EEE.21.02.003.000.000</t>
  </si>
  <si>
    <t>EEE.21.02.003.001.000</t>
  </si>
  <si>
    <t>EEE.21.02.003.001.001</t>
  </si>
  <si>
    <t>EEE.21.02.003.001.002</t>
  </si>
  <si>
    <t>EEE.21.02.003.002.000</t>
  </si>
  <si>
    <t>EEE.21.02.003.002.001</t>
  </si>
  <si>
    <t>EEE.21.02.003.002.002</t>
  </si>
  <si>
    <t>EEE.21.02.003.002.003</t>
  </si>
  <si>
    <t>EEE.21.02.003.003.000</t>
  </si>
  <si>
    <t>EEE.21.02.003.003.001</t>
  </si>
  <si>
    <t>EEE.21.02.003.003.002</t>
  </si>
  <si>
    <t>EEE.21.02.003.003.003</t>
  </si>
  <si>
    <t>EEE.21.02.003.003.004</t>
  </si>
  <si>
    <t>Asignación de Mérito, Art. 30 de la Ley Nº19.378, agrega Ley  Nº19.607</t>
  </si>
  <si>
    <t>EEE.21.02.004.000.000</t>
  </si>
  <si>
    <t>EEE.21.02.004.002.000</t>
  </si>
  <si>
    <t>EEE.21.02.004.003.000</t>
  </si>
  <si>
    <t>EEE.21.02.004.004.000</t>
  </si>
  <si>
    <t>EEE.21.02.004.005.000</t>
  </si>
  <si>
    <t>EEE.21.02.004.006.000</t>
  </si>
  <si>
    <t>EEE.21.02.004.007.000</t>
  </si>
  <si>
    <t>EEE.21.02.005.000.000</t>
  </si>
  <si>
    <t>EEE.21.02.005.001.000</t>
  </si>
  <si>
    <t>EEE.21.02.005.001.001</t>
  </si>
  <si>
    <t>EEE.21.02.005.001.002</t>
  </si>
  <si>
    <t>EEE.21.02.005.002.000</t>
  </si>
  <si>
    <t>EEE.21.02.005.003.000</t>
  </si>
  <si>
    <t>EEE.21.02.005.003.001</t>
  </si>
  <si>
    <t>EEE.21.02.005.004.000</t>
  </si>
  <si>
    <t>EEE.21.03.000.000.000</t>
  </si>
  <si>
    <t>OTRAS REMUNERACIONES</t>
  </si>
  <si>
    <t>EEE.21.03.001.000.000</t>
  </si>
  <si>
    <t>Honorarios a Suma Alzada - Personas Naturales</t>
  </si>
  <si>
    <t>EEE.21.03.002.000.000</t>
  </si>
  <si>
    <t>Honorarios Asimilados a Grados</t>
  </si>
  <si>
    <t>EEE.21.03.003.000.000</t>
  </si>
  <si>
    <t>Jornales</t>
  </si>
  <si>
    <t>EEE.21.03.004.000.000</t>
  </si>
  <si>
    <t>Remuneraciones Reguladas por el Código del Trabajo</t>
  </si>
  <si>
    <t>EEE.21.03.004.001.000</t>
  </si>
  <si>
    <t>Sueldos</t>
  </si>
  <si>
    <t>EEE.21.03.004.002.000</t>
  </si>
  <si>
    <t>EEE.21.03.004.003.000</t>
  </si>
  <si>
    <t>EEE.21.03.004.004.000</t>
  </si>
  <si>
    <t>EEE.21.03.005.000.000</t>
  </si>
  <si>
    <t>Suplencias y Reemplazos</t>
  </si>
  <si>
    <t>EEE.21.03.006.000.000</t>
  </si>
  <si>
    <t>Personal a Trato y/o Temporal</t>
  </si>
  <si>
    <t>EEE.21.03.007.000.000</t>
  </si>
  <si>
    <t>Alumnos en Práctica</t>
  </si>
  <si>
    <t>EEE.21.03.999.000.000</t>
  </si>
  <si>
    <t>Otras</t>
  </si>
  <si>
    <t>EEE.21.03.999.001.000</t>
  </si>
  <si>
    <t>Asignación Art. 1, Ley Nº19.464</t>
  </si>
  <si>
    <t>EEE.21.03.999.999.000</t>
  </si>
  <si>
    <t>EEE.21.04.000.000.000</t>
  </si>
  <si>
    <t>OTROS GASTOS EN PERSONAL</t>
  </si>
  <si>
    <t>EEE.21.04.001.000.000</t>
  </si>
  <si>
    <t>Asignación de Traslado</t>
  </si>
  <si>
    <t>EEE.21.04.001.001.000</t>
  </si>
  <si>
    <t>Asignación por Cambio de Residencia Art. 97, letra c), Ley Nº18.883</t>
  </si>
  <si>
    <t>EEE.21.04.003.000.000</t>
  </si>
  <si>
    <t>Dietas a Juntas, Consejos y Comisiones</t>
  </si>
  <si>
    <t>EEE.21.04.003.001.000</t>
  </si>
  <si>
    <t>Dietas de Concejales</t>
  </si>
  <si>
    <t>EEE.21.04.003.002.000</t>
  </si>
  <si>
    <t>Gastos por Comisiones y Representaciones del Municipio</t>
  </si>
  <si>
    <t>EEE.21.04.003.003.000</t>
  </si>
  <si>
    <t>Otros Gastos</t>
  </si>
  <si>
    <t>EEE.21.04.004.000.000</t>
  </si>
  <si>
    <t>Prestaciones de Servicios en Programas Comunitarios</t>
  </si>
  <si>
    <t>EEE.22.00.000.000.000</t>
  </si>
  <si>
    <t>CxP BIENES Y SERVICIOS DE CONSUMO</t>
  </si>
  <si>
    <t>EEE.22.01.000.000.000</t>
  </si>
  <si>
    <t>ALIMENTOS Y BEBIDAS</t>
  </si>
  <si>
    <t>EEE.22.01.001.000.000</t>
  </si>
  <si>
    <t xml:space="preserve">Para Personas </t>
  </si>
  <si>
    <t>EEE.22.01.002.000.000</t>
  </si>
  <si>
    <t>Para Animales</t>
  </si>
  <si>
    <t>EEE.22.02.000.000.000</t>
  </si>
  <si>
    <t>TEXTILES, VESTUARIO Y CALZADO</t>
  </si>
  <si>
    <t>EEE.22.02.001.000.000</t>
  </si>
  <si>
    <t>Textiles y Acabados Textiles</t>
  </si>
  <si>
    <t>EEE.22.02.002.000.000</t>
  </si>
  <si>
    <t>Vestuario, Accesorios y Prendas Diversas</t>
  </si>
  <si>
    <t>EEE.22.02.003.000.000</t>
  </si>
  <si>
    <t>Calzado</t>
  </si>
  <si>
    <t>EEE.22.03.000.000.000</t>
  </si>
  <si>
    <t>COMBUSTIBLES Y LUBRICANTES</t>
  </si>
  <si>
    <t>EEE.22.03.001.000.000</t>
  </si>
  <si>
    <t>Para Vehículos</t>
  </si>
  <si>
    <t>EEE.22.03.002.000.000</t>
  </si>
  <si>
    <t>Para Maquinar., Equipos de Prod., Tracción y Elevación</t>
  </si>
  <si>
    <t>EEE.22.03.003.000.000</t>
  </si>
  <si>
    <t>Para Calefacción</t>
  </si>
  <si>
    <t>EEE.22.03.999.000.000</t>
  </si>
  <si>
    <t>Para Otros</t>
  </si>
  <si>
    <t>EEE.22.04.000.000.000</t>
  </si>
  <si>
    <t>MATERIALES DE USO O CONSUMO</t>
  </si>
  <si>
    <t>EEE.22.04.001.000.000</t>
  </si>
  <si>
    <t>Materiales de Oficina</t>
  </si>
  <si>
    <t>EEE.22.04.002.000.000</t>
  </si>
  <si>
    <t>Textos y Otros Materiales de Enseñanza</t>
  </si>
  <si>
    <t>EEE.22.04.003.000.000</t>
  </si>
  <si>
    <t>Productos Químicos</t>
  </si>
  <si>
    <t>EEE.22.04.004.000.000</t>
  </si>
  <si>
    <t>Productos Farmacéuticos</t>
  </si>
  <si>
    <t>EEE.22.04.005.000.000</t>
  </si>
  <si>
    <t>Materiales y Utiles Quirúrgicos</t>
  </si>
  <si>
    <t>EEE.22.04.006.000.000</t>
  </si>
  <si>
    <t>Fertilizantes, Insecticidas, Fungicidas y Otros</t>
  </si>
  <si>
    <t>EEE.22.04.007.000.000</t>
  </si>
  <si>
    <t>Materiales y Utiles de Aseo</t>
  </si>
  <si>
    <t>EEE.22.04.008.000.000</t>
  </si>
  <si>
    <t>Menaje para Oficina, Casino y Otros</t>
  </si>
  <si>
    <t>EEE.22.04.009.000.000</t>
  </si>
  <si>
    <t>Insumos, Repuestos y Accesorios Computacionales</t>
  </si>
  <si>
    <t>EEE.22.04.010.000.000</t>
  </si>
  <si>
    <t xml:space="preserve">Materiales para Mantenim. y Reparaciones de Inmuebles </t>
  </si>
  <si>
    <t>EEE.22.04.011.000.000</t>
  </si>
  <si>
    <t>Repuestos y  Acces. para Manten. y Repar. de Vehículos</t>
  </si>
  <si>
    <t>EEE.22.04.012.000.000</t>
  </si>
  <si>
    <t>Otros Materiales, Repuestos y Utiles Diversos</t>
  </si>
  <si>
    <t>EEE.22.04.013.000.000</t>
  </si>
  <si>
    <t>Equipos Menores</t>
  </si>
  <si>
    <t>EEE.22.04.014.000.000</t>
  </si>
  <si>
    <t>Productos Elaborados de Cuero, Caucho y Plásticos</t>
  </si>
  <si>
    <t>EEE.22.04.015.000.000</t>
  </si>
  <si>
    <t>Productos Agropecuarios y Forestales</t>
  </si>
  <si>
    <t>EEE.22.04.016.000.000</t>
  </si>
  <si>
    <t>Materias Primas y Semielaboradas</t>
  </si>
  <si>
    <t>EEE.22.04.999.000.000</t>
  </si>
  <si>
    <t>Otros</t>
  </si>
  <si>
    <t>EEE.22.05.000.000.000</t>
  </si>
  <si>
    <t>SERVICIOS BASICOS</t>
  </si>
  <si>
    <t>EEE.22.05.001.000.000</t>
  </si>
  <si>
    <t>Electricidad</t>
  </si>
  <si>
    <t>EEE.22.05.002.000.000</t>
  </si>
  <si>
    <t>Agua</t>
  </si>
  <si>
    <t>EEE.22.05.003.000.000</t>
  </si>
  <si>
    <t>Gas</t>
  </si>
  <si>
    <t>EEE.22.05.004.000.000</t>
  </si>
  <si>
    <t>Correo</t>
  </si>
  <si>
    <t>EEE.22.05.005.000.000</t>
  </si>
  <si>
    <t>Telefonía Fija</t>
  </si>
  <si>
    <t>EEE.22.05.006.000.000</t>
  </si>
  <si>
    <t>Telefonía Celular</t>
  </si>
  <si>
    <t>EEE.22.05.007.000.000</t>
  </si>
  <si>
    <t>Acceso a Internet</t>
  </si>
  <si>
    <t>EEE.22.05.008.000.000</t>
  </si>
  <si>
    <t>Enlaces de Telecomunicaciones</t>
  </si>
  <si>
    <t>EEE.22.05.999.000.000</t>
  </si>
  <si>
    <t>EEE.22.06.000.000.000</t>
  </si>
  <si>
    <t>MANTENIMIENTO Y REPARACIONES</t>
  </si>
  <si>
    <t>EEE.22.06.001.000.000</t>
  </si>
  <si>
    <t>Mantenimiento y Reparación de Edificaciones</t>
  </si>
  <si>
    <t>EEE.22.06.002.000.000</t>
  </si>
  <si>
    <t>Mantenimiento y Reparación de Vehículos</t>
  </si>
  <si>
    <t>EEE.22.06.003.000.000</t>
  </si>
  <si>
    <t>Mantenimiento y Reparación Mobiliarios y Otros</t>
  </si>
  <si>
    <t>EEE.22.06.004.000.000</t>
  </si>
  <si>
    <t>Mantenimiento y Reparación de Máquinas y Equipos de Oficina</t>
  </si>
  <si>
    <t>EEE.22.06.005.000.000</t>
  </si>
  <si>
    <t>Mantenimiento y Reparación Maquinaria y Equipos de Producción</t>
  </si>
  <si>
    <t>EEE.22.06.006.000.000</t>
  </si>
  <si>
    <t>Mantenimiento y Reparación de Otras Maquinarias y Equipos</t>
  </si>
  <si>
    <t>EEE.22.06.007.000.000</t>
  </si>
  <si>
    <t>Mantenimiento y Reparación de Equipos Informáticos</t>
  </si>
  <si>
    <t>EEE.22.06.999.000.000</t>
  </si>
  <si>
    <t>EEE.22.07.000.000.000</t>
  </si>
  <si>
    <t>PUBLICIDAD Y DIFUSION</t>
  </si>
  <si>
    <t>EEE.22.07.001.000.000</t>
  </si>
  <si>
    <t>Servicios de Publicidad</t>
  </si>
  <si>
    <t>EEE.22.07.002.000.000</t>
  </si>
  <si>
    <t>Servicios de Impresión</t>
  </si>
  <si>
    <t>EEE.22.07.003.000.000</t>
  </si>
  <si>
    <t>Servicios de Encuadernación y Empaste</t>
  </si>
  <si>
    <t>EEE.22.07.999.000.000</t>
  </si>
  <si>
    <t>EEE.22.08.000.000.000</t>
  </si>
  <si>
    <t>SERVICIOS GENERALES</t>
  </si>
  <si>
    <t>EEE.22.08.001.000.000</t>
  </si>
  <si>
    <t>Servicios de Aseo</t>
  </si>
  <si>
    <t>EEE.22.08.002.000.000</t>
  </si>
  <si>
    <t>Servicios de Vigilancia</t>
  </si>
  <si>
    <t>EEE.22.08.003.000.000</t>
  </si>
  <si>
    <t>Servicios de Mantención de Jardines</t>
  </si>
  <si>
    <t>EEE.22.08.004.000.000</t>
  </si>
  <si>
    <t>Servicios de Mantención de Alumbrado Público</t>
  </si>
  <si>
    <t>EEE.22.08.005.000.000</t>
  </si>
  <si>
    <t>Servicios de Mantención de Semáforos</t>
  </si>
  <si>
    <t>EEE.22.08.006.000.000</t>
  </si>
  <si>
    <t>Servicios de Mantención de Señalizac. de Tránsito</t>
  </si>
  <si>
    <t>EEE.22.08.007.000.000</t>
  </si>
  <si>
    <t>Pasajes, Fletes y Bodegajes</t>
  </si>
  <si>
    <t>EEE.22.08.008.000.000</t>
  </si>
  <si>
    <t>Salas Cunas y/o Jardines Infantiles</t>
  </si>
  <si>
    <t>EEE.22.08.009.000.000</t>
  </si>
  <si>
    <t>Servicios de Pago y Cobranza</t>
  </si>
  <si>
    <t>EEE.22.08.010.000.000</t>
  </si>
  <si>
    <t>Servicios de Suscripción y Similares</t>
  </si>
  <si>
    <t>EEE.22.08.011.000.000</t>
  </si>
  <si>
    <t>Servicios de Producción y Desarrollo de Eventos</t>
  </si>
  <si>
    <t>EEE.22.08.999.000.000</t>
  </si>
  <si>
    <t>EEE.22.09.000.000.000</t>
  </si>
  <si>
    <t>ARRIENDOS</t>
  </si>
  <si>
    <t>EEE.22.09.001.000.000</t>
  </si>
  <si>
    <t>Arriendo de Terrenos</t>
  </si>
  <si>
    <t>EEE.22.09.002.000.000</t>
  </si>
  <si>
    <t>Arriendo de Edificios</t>
  </si>
  <si>
    <t>EEE.22.09.003.000.000</t>
  </si>
  <si>
    <t>Arriendo de Vehículos</t>
  </si>
  <si>
    <t>EEE.22.09.004.000.000</t>
  </si>
  <si>
    <t>Arriendo de Mobiliario y Otros</t>
  </si>
  <si>
    <t>EEE.22.09.005.000.000</t>
  </si>
  <si>
    <t>Arriendo de Máquinas y Equipos</t>
  </si>
  <si>
    <t>EEE.22.09.006.000.000</t>
  </si>
  <si>
    <t>Arriendo de Equipos Informáticos</t>
  </si>
  <si>
    <t>EEE.22.09.999.000.000</t>
  </si>
  <si>
    <t>EEE.22.10.000.000.000</t>
  </si>
  <si>
    <t>SERVICIOS FINANCIEROS Y DE SEGUROS</t>
  </si>
  <si>
    <t>EEE.22.10.001.000.000</t>
  </si>
  <si>
    <t>Gastos Financ. por Compra y Venta de Títulos y Valores</t>
  </si>
  <si>
    <t>EEE.22.10.002.000.000</t>
  </si>
  <si>
    <t>Primas y Gastos de Seguros</t>
  </si>
  <si>
    <t>EEE.22.10.003.000.000</t>
  </si>
  <si>
    <t>Servicios de Giros y Remesas</t>
  </si>
  <si>
    <t>EEE.22.10.004.000.000</t>
  </si>
  <si>
    <t>Gastos Bancarios</t>
  </si>
  <si>
    <t>EEE.22.10.999.000.000</t>
  </si>
  <si>
    <t>EEE.22.11.000.000.000</t>
  </si>
  <si>
    <t>SERVICIOS TECNICOS Y PROFESIONALES</t>
  </si>
  <si>
    <t>EEE.22.11.001.000.000</t>
  </si>
  <si>
    <t>Estudios e Investigaciones</t>
  </si>
  <si>
    <t>EEE.22.11.002.000.000</t>
  </si>
  <si>
    <t>Cursos de Capacitación</t>
  </si>
  <si>
    <t>EEE.22.11.003.000.000</t>
  </si>
  <si>
    <t>Servicios Informáticos</t>
  </si>
  <si>
    <t>EEE.22.11.999.000.000</t>
  </si>
  <si>
    <t>EEE.22.12.000.000.000</t>
  </si>
  <si>
    <t>OTROS GASTOS EN BIENES Y SERVICIOS DE CONSUMO</t>
  </si>
  <si>
    <t>EEE.22.12.002.000.000</t>
  </si>
  <si>
    <t>Gastos Menores</t>
  </si>
  <si>
    <t>EEE.22.12.003.000.000</t>
  </si>
  <si>
    <t>Gastos de Representación, Protocolo y Ceremonial</t>
  </si>
  <si>
    <t>EEE.22.12.004.000.000</t>
  </si>
  <si>
    <t>Intereses, Multas y Recargos</t>
  </si>
  <si>
    <t>EEE.22.12.005.000.000</t>
  </si>
  <si>
    <t>Derechos y Tasas</t>
  </si>
  <si>
    <t>EEE.22.12.006.000.000</t>
  </si>
  <si>
    <t>Contribuciones</t>
  </si>
  <si>
    <t>EEE.22.12.999.000.000</t>
  </si>
  <si>
    <t>EEE.23.00.000.000.000</t>
  </si>
  <si>
    <t>CxP PRESTACIONES DE SEGURIDAD SOCIAL</t>
  </si>
  <si>
    <t>EEE.23.01.000.000.000</t>
  </si>
  <si>
    <t>PRESTACIONES PREVISIONALES</t>
  </si>
  <si>
    <t>EEE.23.01.004.000.000</t>
  </si>
  <si>
    <t>Desahucios e Indemnizaciones</t>
  </si>
  <si>
    <t>EEE.23.03.000.000.000</t>
  </si>
  <si>
    <t>PRESTACIONES SOCIALES DEL EMPLEADOR</t>
  </si>
  <si>
    <t>EEE.23.03.001.000.000</t>
  </si>
  <si>
    <t>Indemnización de Cargo Fiscal</t>
  </si>
  <si>
    <t>EEE.23.03.004.000.000</t>
  </si>
  <si>
    <t>Otras Indemnizaciones</t>
  </si>
  <si>
    <t>EEE.24.00.000.000.000</t>
  </si>
  <si>
    <t>CxP TRANSFERENCIAS CORRIENTES</t>
  </si>
  <si>
    <t>EEE.24.01.000.000.000</t>
  </si>
  <si>
    <t>AL SECTOR PRIVADO</t>
  </si>
  <si>
    <t>EEE.24.01.001.000.000</t>
  </si>
  <si>
    <t>Fondos de Emergencia</t>
  </si>
  <si>
    <t>EEE.24.01.002.000.000</t>
  </si>
  <si>
    <t>Educación - Pers. Jurídicas Priv. Art. 13 D.F.L. Nº 1, 3063/80</t>
  </si>
  <si>
    <t>EEE.24.01.003.000.000</t>
  </si>
  <si>
    <t>Salud - Pers. Jurídicas Priv.  Art. 13 D.F.L. Nº 1, 3063/80</t>
  </si>
  <si>
    <t>EEE.24.01.004.000.000</t>
  </si>
  <si>
    <t>Organizaciones Comunitarias</t>
  </si>
  <si>
    <t>EEE.24.01.005.000.000</t>
  </si>
  <si>
    <t xml:space="preserve">Otras Personas Jurídicas Privadas </t>
  </si>
  <si>
    <t>EEE.24.01.006.000.000</t>
  </si>
  <si>
    <t>Voluntariado</t>
  </si>
  <si>
    <t>EEE.24.01.007.000.000</t>
  </si>
  <si>
    <t>Asistencia Social a Personas Naturales</t>
  </si>
  <si>
    <t>EEE.24.01.008.000.000</t>
  </si>
  <si>
    <t>Premios y Otros</t>
  </si>
  <si>
    <t>EEE.24.01.009.000.000</t>
  </si>
  <si>
    <t>Educación Prebásica - Personas Juridicas Privadas art 13, DFL Nº1 3.063/80</t>
  </si>
  <si>
    <t>EEE.24.01.999.000.000</t>
  </si>
  <si>
    <t>Otras Transferencias al Sector Privado</t>
  </si>
  <si>
    <t>EEE.24.03.000.000.000</t>
  </si>
  <si>
    <t>A OTRAS ENTIDADES PUBLICAS</t>
  </si>
  <si>
    <t>EEE.24.03.001.000.000</t>
  </si>
  <si>
    <t>A la  Junta Nacional de Auxilio Escolar y B ecas</t>
  </si>
  <si>
    <t>EEE.24.03.002.000.000</t>
  </si>
  <si>
    <t>A los Servicios de Salud</t>
  </si>
  <si>
    <t>EEE.24.03.002.001.000</t>
  </si>
  <si>
    <t>Multa Ley de Alcoholes</t>
  </si>
  <si>
    <t>EEE.24.03.080.000.000</t>
  </si>
  <si>
    <t>A las Asociaciones</t>
  </si>
  <si>
    <t>EEE.24.03.080.001.000</t>
  </si>
  <si>
    <t>A la Asociación Chilena de Municipalidades</t>
  </si>
  <si>
    <t>EEE.24.03.080.002.000</t>
  </si>
  <si>
    <t>A Otras Asociaciones</t>
  </si>
  <si>
    <t>EEE.24.03.090.000.000</t>
  </si>
  <si>
    <t>Al Fondo Común Municipal - Permisos de Circulación</t>
  </si>
  <si>
    <t>EEE.24.03.090.001.000</t>
  </si>
  <si>
    <t>Aporte Año Vigente</t>
  </si>
  <si>
    <t>EEE.24.03.090.002.000</t>
  </si>
  <si>
    <t>Aporte Otros Años</t>
  </si>
  <si>
    <t>EEE.24.03.090.003.000</t>
  </si>
  <si>
    <t>Intereses y Reajustes Pagados</t>
  </si>
  <si>
    <t>EEE.24.03.091.000.000</t>
  </si>
  <si>
    <t>Al Fondo Común Municipal - Patentes Municipales</t>
  </si>
  <si>
    <t>EEE.24.03.091.001.000</t>
  </si>
  <si>
    <t>EEE.24.03.091.002.000</t>
  </si>
  <si>
    <t>EEE.24.03.091.003.000</t>
  </si>
  <si>
    <t>EEE.24.03.092.000.000</t>
  </si>
  <si>
    <t>Al Fondo Común Municipal - Multas</t>
  </si>
  <si>
    <t>EEE.24.03.092.001.000</t>
  </si>
  <si>
    <t>Multas Art. 14, N°6,  Inc. 1°, ley N° 18.695 - Equipos de Registros</t>
  </si>
  <si>
    <t>EEE.24.03.092.002.000</t>
  </si>
  <si>
    <t>Multas Art. 14, N°6,  Inc. 2°, ley N° 18.695 – Multas TAG</t>
  </si>
  <si>
    <t>EEE.24.03.092.003.000</t>
  </si>
  <si>
    <t>Multas Art. 42, Decreto N° 900 de 1996 Ministerio de Obras Públicas</t>
  </si>
  <si>
    <t>EEE.24.03.099.000.000</t>
  </si>
  <si>
    <t>A Otras Entidades Públicas</t>
  </si>
  <si>
    <t>EEE.24.03.100.000.000</t>
  </si>
  <si>
    <t>A Otras Municipalidades</t>
  </si>
  <si>
    <t>EEE.24.03.101.000.000</t>
  </si>
  <si>
    <t>A Servicios Incorporados a su Gestión</t>
  </si>
  <si>
    <t>EEE.24.03.101.001.000</t>
  </si>
  <si>
    <t>A Educación</t>
  </si>
  <si>
    <t>EEE.24.03.101.002.000</t>
  </si>
  <si>
    <t>A Salud</t>
  </si>
  <si>
    <t>EEE.24.03.101.003.000</t>
  </si>
  <si>
    <t>A Cementerios</t>
  </si>
  <si>
    <t>EEE.24.07.000.000.000</t>
  </si>
  <si>
    <t>A ORGANISMOS INTERNACIONALES</t>
  </si>
  <si>
    <t>EEE.24.07.001.000.000</t>
  </si>
  <si>
    <t>A Mercociudades</t>
  </si>
  <si>
    <t>EEE.24.07.099.000.000</t>
  </si>
  <si>
    <t xml:space="preserve">A Otros Organismos Internacionales </t>
  </si>
  <si>
    <t>EEE.25.00.000.000.000</t>
  </si>
  <si>
    <t>C X P INTEGROS AL FISCO</t>
  </si>
  <si>
    <t>EEE.25.01.000.000.000</t>
  </si>
  <si>
    <t>IMPUESTOS</t>
  </si>
  <si>
    <t>EEE.25.99.000.000.000</t>
  </si>
  <si>
    <t>Otros Integros al Fisco</t>
  </si>
  <si>
    <t>EEE.25.99.002.000.000</t>
  </si>
  <si>
    <t>Integros por Saldos No Utilizados de Transferencias</t>
  </si>
  <si>
    <t>NUEVA</t>
  </si>
  <si>
    <t>Creada con Oficio E381851/2023, de Fecha 17 de Agosto de 2023 ,decreto N° 711, de 2023, del Ministerio de Hacienda.</t>
  </si>
  <si>
    <t>EEE.25.99.999.000.000</t>
  </si>
  <si>
    <t>EEE.26.00.000.000.000</t>
  </si>
  <si>
    <t>CxP OTROS GASTOS CORRIENTES</t>
  </si>
  <si>
    <t>EEE.26.01.000.000.000</t>
  </si>
  <si>
    <t>DEVOLUCIONES</t>
  </si>
  <si>
    <t>EEE.26.02.000.000.000</t>
  </si>
  <si>
    <t>COMPENSACIÓN POR DAÑOS A TERCERO Y/O A LA PROPIEDAD</t>
  </si>
  <si>
    <t>EEE.26.04.000.000.000</t>
  </si>
  <si>
    <t>APLICACIÓN FONDOS DE TERCEROS</t>
  </si>
  <si>
    <t>EEE.26.04.001.000.000</t>
  </si>
  <si>
    <t>Arancel al Registro de Multas de Tránsito No Pagadas</t>
  </si>
  <si>
    <t>EEE.26.04.003.000.000</t>
  </si>
  <si>
    <t>Aplicación Cobros Judiciales a favor de Empresas Concesionarias</t>
  </si>
  <si>
    <t>EEE.26.04.999.000.000</t>
  </si>
  <si>
    <t>Aplicación Otros Fondos de Terceros</t>
  </si>
  <si>
    <t>EEE.29.00.000.000.000</t>
  </si>
  <si>
    <t>CxP ADQUISIC. DE ACTIVOS NO FINANCIEROS</t>
  </si>
  <si>
    <t>EEE.29.01.000.000.000</t>
  </si>
  <si>
    <t>TERRENOS</t>
  </si>
  <si>
    <t>EEE.29.02.000.000.000</t>
  </si>
  <si>
    <t>EDIFICIOS</t>
  </si>
  <si>
    <t>EEE.29.03.000.000.000</t>
  </si>
  <si>
    <t>VEHICULOS</t>
  </si>
  <si>
    <t>EEE.29.04.000.000.000</t>
  </si>
  <si>
    <t>MOBILIARIO Y OTROS</t>
  </si>
  <si>
    <t>EEE.29.05.000.000.000</t>
  </si>
  <si>
    <t>MAQUINAS Y EQUIPOS</t>
  </si>
  <si>
    <t>EEE.29.05.001.000.000</t>
  </si>
  <si>
    <t>Máquinas y Equipos de Oficina</t>
  </si>
  <si>
    <t>EEE.29.05.002.000.000</t>
  </si>
  <si>
    <t>Maquinarias y Equipos para la Producción</t>
  </si>
  <si>
    <t>EEE.29.05.999.000.000</t>
  </si>
  <si>
    <t>EEE.29.06.000.000.000</t>
  </si>
  <si>
    <t>EQUIPOS INFORMATICOS</t>
  </si>
  <si>
    <t>EEE.29.06.001.000.000</t>
  </si>
  <si>
    <t>Equipos Computacionales y Periféricos</t>
  </si>
  <si>
    <t>EEE.29.06.002.000.000</t>
  </si>
  <si>
    <t>Equipos de Comunicaciones para Redes Informáticas</t>
  </si>
  <si>
    <t>EEE.29.07.000.000.000</t>
  </si>
  <si>
    <t>PROGRAMAS INFORMATICOS</t>
  </si>
  <si>
    <t>EEE.29.07.001.000.000</t>
  </si>
  <si>
    <t>Programas Computacionales</t>
  </si>
  <si>
    <t>EEE.29.07.002.000.000</t>
  </si>
  <si>
    <t>Sistemas de Información</t>
  </si>
  <si>
    <t>EEE.29.99.000.000.000</t>
  </si>
  <si>
    <t>OTROS ACTIVOS NO FINANCIEROS</t>
  </si>
  <si>
    <t>EEE.30.00.000.000.000</t>
  </si>
  <si>
    <t>CxP ADQUISIC. DE ACTIVOS FINANCIEROS</t>
  </si>
  <si>
    <t>EEE.30.01.000.000.000</t>
  </si>
  <si>
    <t>COMPRA DE TITULOS Y VALORES</t>
  </si>
  <si>
    <t>EEE.30.01.001.000.000</t>
  </si>
  <si>
    <t>Depósitos a Plazo</t>
  </si>
  <si>
    <t>EEE.30.01.003.000.000</t>
  </si>
  <si>
    <t>Cuotas de Fondos Mutuos</t>
  </si>
  <si>
    <t>EEE.30.01.004.000.000</t>
  </si>
  <si>
    <t>Bonos o Pagares</t>
  </si>
  <si>
    <t>EEE.30.01.999.000.000</t>
  </si>
  <si>
    <t>EEE.30.02.000.000.000</t>
  </si>
  <si>
    <t>COMPRA DE ACCIONES Y PARTIC. DE CAPITAL</t>
  </si>
  <si>
    <t>EEE.30.99.000.000.000</t>
  </si>
  <si>
    <t>OTROS ACTIVOS FINANCIEROS</t>
  </si>
  <si>
    <t>EEE.31.00.000.000.000</t>
  </si>
  <si>
    <t>C X P INICIATIVAS DE INVERSION</t>
  </si>
  <si>
    <t>EEE.31.01.000.000.000</t>
  </si>
  <si>
    <t>ESTUDIOS BASICOS</t>
  </si>
  <si>
    <t>EEE.31.01.001.000.000</t>
  </si>
  <si>
    <t>Gastos Administrativos</t>
  </si>
  <si>
    <t>EEE.31.01.002.000.000</t>
  </si>
  <si>
    <t>Consultorías</t>
  </si>
  <si>
    <t>EEE.31.02.000.000.000</t>
  </si>
  <si>
    <t>PROYECTOS</t>
  </si>
  <si>
    <t>EEE.31.02.001.000.000</t>
  </si>
  <si>
    <t>EEE.31.02.002.000.000</t>
  </si>
  <si>
    <t>EEE.31.02.003.000.000</t>
  </si>
  <si>
    <t>Terrenos</t>
  </si>
  <si>
    <t>EEE.31.02.004.000.000</t>
  </si>
  <si>
    <t>Obras Civiles</t>
  </si>
  <si>
    <t>EEE.31.02.005.000.000</t>
  </si>
  <si>
    <t>Equipamiento</t>
  </si>
  <si>
    <t>EEE.31.02.006.000.000</t>
  </si>
  <si>
    <t>Equipos</t>
  </si>
  <si>
    <t>EEE.31.02.007.000.000</t>
  </si>
  <si>
    <t>Vehículos</t>
  </si>
  <si>
    <t>EEE.31.02.999.000.000</t>
  </si>
  <si>
    <t>EEE.32.00.000.000.000</t>
  </si>
  <si>
    <t>CxP PRESTAMOS</t>
  </si>
  <si>
    <t>EEE.32.06.000.000.000</t>
  </si>
  <si>
    <t>POR ANTICIPOS A CONTRATISTAS</t>
  </si>
  <si>
    <t>EEE.32.09.000.000.000</t>
  </si>
  <si>
    <t>POR VENTAS A PLAZO</t>
  </si>
  <si>
    <t>EEE.33.00.000.000.000</t>
  </si>
  <si>
    <t>CxP TRANSFERENCIAS DE CAPITAL</t>
  </si>
  <si>
    <t>EEE.33.01.000.000.000</t>
  </si>
  <si>
    <t>EEE.33.03.000.000.000</t>
  </si>
  <si>
    <t>EEE.33.03.001.000.000</t>
  </si>
  <si>
    <t>A los Servicios Regionales de Vivienda y Urbanización</t>
  </si>
  <si>
    <t>EEE.33.03.001.001.000</t>
  </si>
  <si>
    <t>Programa Pavimentos Participativos</t>
  </si>
  <si>
    <t>EEE.33.03.001.002.000</t>
  </si>
  <si>
    <t>Programa Mejoramiento Condominios Sociales</t>
  </si>
  <si>
    <t>EEE.33.03.001.003.000</t>
  </si>
  <si>
    <t>Programa Rehabilitación de Espacios Públicos</t>
  </si>
  <si>
    <t>EEE.33.03.001.004.000</t>
  </si>
  <si>
    <t>Programas Urbanos</t>
  </si>
  <si>
    <t>EEE.33.03.099.000.000</t>
  </si>
  <si>
    <t>EEE.34.00.000.000.000</t>
  </si>
  <si>
    <t>CxP SERVICIO DE LA DEUDA</t>
  </si>
  <si>
    <t>EEE.34.01.000.000.000</t>
  </si>
  <si>
    <t>AMORTIZACION DEUDA INTERNA</t>
  </si>
  <si>
    <t>EEE.34.01.002.000.000</t>
  </si>
  <si>
    <t>Empréstitos</t>
  </si>
  <si>
    <t>EEE.34.01.003.000.000</t>
  </si>
  <si>
    <t>Créditos de Proveedores</t>
  </si>
  <si>
    <t>EEE.34.03.000.000.000</t>
  </si>
  <si>
    <t>INTERESES DEUDA INTERNA</t>
  </si>
  <si>
    <t>EEE.34.03.002.000.000</t>
  </si>
  <si>
    <t>EEE.34.03.003.000.000</t>
  </si>
  <si>
    <t>EEE.34.05.000.000.000</t>
  </si>
  <si>
    <t>OTROS GASTOS FINANC. DEUDA INTERNA</t>
  </si>
  <si>
    <t>EEE.34.05.002.000.000</t>
  </si>
  <si>
    <t>EEE.34.05.003.000.000</t>
  </si>
  <si>
    <t>EEE.34.07.000.000.000</t>
  </si>
  <si>
    <t>DEUDA FLOTANTE</t>
  </si>
  <si>
    <t>EEE.35.00.000.000.000</t>
  </si>
  <si>
    <t>SALDO FINAL DE CAJA</t>
  </si>
  <si>
    <t>Verificación TOTAL GASTOS DE EDUCACIÓN: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</si>
</sst>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omic Sans MS"/>
    </font>
    <font>
      <b/>
      <sz val="10"/>
      <color rgb="FFFF0000"/>
      <name val="Comic Sans MS"/>
    </font>
    <font>
      <b/>
      <sz val="10"/>
      <color theme="1"/>
      <name val="Comic Sans MS"/>
    </font>
    <font>
      <b/>
      <sz val="10"/>
      <color theme="1"/>
      <name val="Calibri"/>
    </font>
    <font>
      <b/>
      <sz val="10"/>
      <color rgb="FF008000"/>
      <name val="Comic Sans MS"/>
    </font>
    <font>
      <sz val="10"/>
      <color theme="1"/>
      <name val="Calibri"/>
    </font>
    <font>
      <sz val="10"/>
      <color theme="1"/>
      <name val="Comic Sans MS"/>
    </font>
    <font>
      <b/>
      <sz val="10"/>
      <color rgb="FF0066CC"/>
      <name val="Comic Sans MS"/>
    </font>
    <font>
      <sz val="10"/>
      <color theme="4"/>
      <name val="Comic Sans MS"/>
    </font>
    <font>
      <b/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/>
        <bgColor theme="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wrapText="1"/>
    </xf>
    <xf numFmtId="3" fontId="8" fillId="0" borderId="1" xfId="0" applyNumberFormat="1" applyFont="1" applyBorder="1" applyAlignment="1"/>
    <xf numFmtId="3" fontId="8" fillId="0" borderId="1" xfId="0" applyNumberFormat="1" applyFont="1" applyBorder="1" applyAlignment="1"/>
    <xf numFmtId="3" fontId="8" fillId="7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/>
    <xf numFmtId="0" fontId="9" fillId="0" borderId="0" xfId="0" applyFont="1" applyAlignment="1"/>
    <xf numFmtId="0" fontId="8" fillId="9" borderId="1" xfId="0" applyFont="1" applyFill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/>
    <xf numFmtId="3" fontId="10" fillId="0" borderId="1" xfId="0" applyNumberFormat="1" applyFont="1" applyBorder="1" applyAlignment="1"/>
    <xf numFmtId="0" fontId="8" fillId="7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2" fillId="0" borderId="1" xfId="0" applyFont="1" applyBorder="1" applyAlignment="1"/>
    <xf numFmtId="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449" sqref="E449"/>
    </sheetView>
  </sheetViews>
  <sheetFormatPr baseColWidth="10" defaultColWidth="14.42578125" defaultRowHeight="15" customHeight="1" x14ac:dyDescent="0.25"/>
  <cols>
    <col min="1" max="1" width="23.140625" customWidth="1"/>
    <col min="2" max="2" width="49.42578125" customWidth="1"/>
    <col min="3" max="3" width="14.85546875" customWidth="1"/>
    <col min="4" max="4" width="15.42578125" customWidth="1"/>
    <col min="5" max="5" width="15.28515625" customWidth="1"/>
    <col min="6" max="6" width="15.42578125" customWidth="1"/>
    <col min="7" max="14" width="11.42578125" customWidth="1"/>
    <col min="15" max="26" width="10" customWidth="1"/>
  </cols>
  <sheetData>
    <row r="1" spans="1:26" ht="18" customHeight="1" x14ac:dyDescent="0.35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5">
      <c r="A3" s="9" t="s">
        <v>7</v>
      </c>
      <c r="B3" s="10" t="s">
        <v>8</v>
      </c>
      <c r="C3" s="11">
        <f t="shared" ref="C3:F3" si="0">SUM(C4+C112+C207+C222)</f>
        <v>6417402.3679999998</v>
      </c>
      <c r="D3" s="11">
        <f t="shared" si="0"/>
        <v>6417402</v>
      </c>
      <c r="E3" s="11">
        <f t="shared" si="0"/>
        <v>1887333</v>
      </c>
      <c r="F3" s="11">
        <f t="shared" si="0"/>
        <v>0</v>
      </c>
      <c r="G3" s="12" t="s">
        <v>9</v>
      </c>
      <c r="H3" s="12"/>
      <c r="I3" s="12"/>
      <c r="J3" s="12"/>
      <c r="K3" s="12"/>
      <c r="L3" s="12"/>
      <c r="M3" s="3"/>
      <c r="N3" s="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4" t="s">
        <v>10</v>
      </c>
      <c r="B4" s="15" t="s">
        <v>11</v>
      </c>
      <c r="C4" s="16">
        <f t="shared" ref="C4:F4" si="1">SUM(C5+C80+C83+C97+C104)</f>
        <v>3543628.3679999998</v>
      </c>
      <c r="D4" s="16">
        <f t="shared" si="1"/>
        <v>3543628</v>
      </c>
      <c r="E4" s="16">
        <f t="shared" si="1"/>
        <v>1223781</v>
      </c>
      <c r="F4" s="16">
        <f t="shared" si="1"/>
        <v>0</v>
      </c>
      <c r="G4" s="3"/>
      <c r="H4" s="3"/>
      <c r="I4" s="3"/>
      <c r="J4" s="3"/>
      <c r="K4" s="3"/>
      <c r="L4" s="3"/>
      <c r="M4" s="3"/>
      <c r="N4" s="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5">
      <c r="A5" s="17" t="s">
        <v>12</v>
      </c>
      <c r="B5" s="18" t="s">
        <v>13</v>
      </c>
      <c r="C5" s="19">
        <f t="shared" ref="C5:F5" si="2">SUM(C6+C7+C10+C12+C17+C21+C24+C32+C34+C36+C45+C48+C53+C56+C57+C58+C62+C64+C65+C66+C67+C68+C79+C52+C70+C71+C72+C73+C76+C77+C78)</f>
        <v>3403468.3679999998</v>
      </c>
      <c r="D5" s="19">
        <f t="shared" si="2"/>
        <v>3403468</v>
      </c>
      <c r="E5" s="19">
        <f t="shared" si="2"/>
        <v>1194805</v>
      </c>
      <c r="F5" s="19">
        <f t="shared" si="2"/>
        <v>0</v>
      </c>
      <c r="G5" s="3"/>
      <c r="H5" s="3"/>
      <c r="I5" s="3"/>
      <c r="J5" s="3"/>
      <c r="K5" s="3"/>
      <c r="L5" s="3"/>
      <c r="M5" s="3"/>
      <c r="N5" s="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5">
      <c r="A6" s="20" t="s">
        <v>14</v>
      </c>
      <c r="B6" s="21" t="s">
        <v>15</v>
      </c>
      <c r="C6" s="22">
        <v>1663613</v>
      </c>
      <c r="D6" s="22">
        <v>1663613</v>
      </c>
      <c r="E6" s="22">
        <v>411301</v>
      </c>
      <c r="F6" s="23"/>
      <c r="G6" s="3"/>
      <c r="H6" s="3"/>
      <c r="I6" s="3"/>
      <c r="J6" s="3"/>
      <c r="K6" s="3"/>
      <c r="L6" s="3"/>
      <c r="M6" s="3"/>
      <c r="N6" s="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5">
      <c r="A7" s="20" t="s">
        <v>16</v>
      </c>
      <c r="B7" s="21" t="s">
        <v>17</v>
      </c>
      <c r="C7" s="24">
        <f t="shared" ref="C7:F7" si="3">C8+C9</f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3"/>
      <c r="H7" s="3"/>
      <c r="I7" s="3"/>
      <c r="J7" s="3"/>
      <c r="K7" s="3"/>
      <c r="L7" s="3"/>
      <c r="M7" s="3"/>
      <c r="N7" s="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5">
      <c r="A8" s="25" t="s">
        <v>18</v>
      </c>
      <c r="B8" s="26" t="s">
        <v>19</v>
      </c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5">
      <c r="A9" s="25" t="s">
        <v>20</v>
      </c>
      <c r="B9" s="26" t="s">
        <v>21</v>
      </c>
      <c r="C9" s="23"/>
      <c r="D9" s="23"/>
      <c r="E9" s="23"/>
      <c r="F9" s="23"/>
      <c r="G9" s="3"/>
      <c r="H9" s="3"/>
      <c r="I9" s="3"/>
      <c r="J9" s="3"/>
      <c r="K9" s="3"/>
      <c r="L9" s="3"/>
      <c r="M9" s="3"/>
      <c r="N9" s="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5">
      <c r="A10" s="20" t="s">
        <v>22</v>
      </c>
      <c r="B10" s="21" t="s">
        <v>23</v>
      </c>
      <c r="C10" s="24">
        <f t="shared" ref="C10:F10" si="4">SUM(C11)</f>
        <v>0</v>
      </c>
      <c r="D10" s="24">
        <f t="shared" si="4"/>
        <v>0</v>
      </c>
      <c r="E10" s="24">
        <f t="shared" si="4"/>
        <v>0</v>
      </c>
      <c r="F10" s="24">
        <f t="shared" si="4"/>
        <v>0</v>
      </c>
      <c r="G10" s="3"/>
      <c r="H10" s="3"/>
      <c r="I10" s="3"/>
      <c r="J10" s="3"/>
      <c r="K10" s="3"/>
      <c r="L10" s="3"/>
      <c r="M10" s="3"/>
      <c r="N10" s="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5">
      <c r="A11" s="25" t="s">
        <v>24</v>
      </c>
      <c r="B11" s="26" t="s">
        <v>25</v>
      </c>
      <c r="C11" s="23"/>
      <c r="D11" s="23"/>
      <c r="E11" s="23"/>
      <c r="F11" s="23"/>
      <c r="G11" s="3"/>
      <c r="H11" s="3"/>
      <c r="I11" s="3"/>
      <c r="J11" s="3"/>
      <c r="K11" s="3"/>
      <c r="L11" s="3"/>
      <c r="M11" s="3"/>
      <c r="N11" s="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5">
      <c r="A12" s="20" t="s">
        <v>26</v>
      </c>
      <c r="B12" s="21" t="s">
        <v>27</v>
      </c>
      <c r="C12" s="24">
        <f t="shared" ref="C12:F12" si="5">SUM(C13+C14+C15+C16)</f>
        <v>18596</v>
      </c>
      <c r="D12" s="24">
        <f t="shared" si="5"/>
        <v>18596</v>
      </c>
      <c r="E12" s="24">
        <f t="shared" si="5"/>
        <v>2894</v>
      </c>
      <c r="F12" s="24">
        <f t="shared" si="5"/>
        <v>0</v>
      </c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5">
      <c r="A13" s="25" t="s">
        <v>28</v>
      </c>
      <c r="B13" s="26" t="s">
        <v>29</v>
      </c>
      <c r="C13" s="22">
        <v>18596</v>
      </c>
      <c r="D13" s="22">
        <v>18596</v>
      </c>
      <c r="E13" s="22">
        <v>2894</v>
      </c>
      <c r="F13" s="2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5">
      <c r="A14" s="25" t="s">
        <v>30</v>
      </c>
      <c r="B14" s="26" t="s">
        <v>31</v>
      </c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25" t="s">
        <v>32</v>
      </c>
      <c r="B15" s="26" t="s">
        <v>33</v>
      </c>
      <c r="C15" s="23"/>
      <c r="D15" s="23"/>
      <c r="E15" s="23"/>
      <c r="F15" s="2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35">
      <c r="A16" s="25" t="s">
        <v>34</v>
      </c>
      <c r="B16" s="26" t="s">
        <v>35</v>
      </c>
      <c r="C16" s="23"/>
      <c r="D16" s="23"/>
      <c r="E16" s="23"/>
      <c r="F16" s="23"/>
      <c r="G16" s="3"/>
      <c r="H16" s="3"/>
      <c r="I16" s="3"/>
      <c r="J16" s="3"/>
      <c r="K16" s="3"/>
      <c r="L16" s="3"/>
      <c r="M16" s="3"/>
      <c r="N16" s="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5">
      <c r="A17" s="20" t="s">
        <v>36</v>
      </c>
      <c r="B17" s="21" t="s">
        <v>37</v>
      </c>
      <c r="C17" s="24">
        <f t="shared" ref="C17:F17" si="6">SUM(C18+C19+C20)</f>
        <v>0</v>
      </c>
      <c r="D17" s="24">
        <f t="shared" si="6"/>
        <v>0</v>
      </c>
      <c r="E17" s="24">
        <f t="shared" si="6"/>
        <v>0</v>
      </c>
      <c r="F17" s="24">
        <f t="shared" si="6"/>
        <v>0</v>
      </c>
      <c r="G17" s="3"/>
      <c r="H17" s="3"/>
      <c r="I17" s="3"/>
      <c r="J17" s="3"/>
      <c r="K17" s="3"/>
      <c r="L17" s="3"/>
      <c r="M17" s="3"/>
      <c r="N17" s="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5">
      <c r="A18" s="25" t="s">
        <v>38</v>
      </c>
      <c r="B18" s="26" t="s">
        <v>39</v>
      </c>
      <c r="C18" s="23"/>
      <c r="D18" s="23"/>
      <c r="E18" s="23"/>
      <c r="F18" s="23"/>
      <c r="G18" s="3"/>
      <c r="H18" s="3"/>
      <c r="I18" s="3"/>
      <c r="J18" s="3"/>
      <c r="K18" s="3"/>
      <c r="L18" s="3"/>
      <c r="M18" s="3"/>
      <c r="N18" s="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5">
      <c r="A19" s="25" t="s">
        <v>40</v>
      </c>
      <c r="B19" s="26" t="s">
        <v>41</v>
      </c>
      <c r="C19" s="23"/>
      <c r="D19" s="23"/>
      <c r="E19" s="23"/>
      <c r="F19" s="23"/>
      <c r="G19" s="3"/>
      <c r="H19" s="3"/>
      <c r="I19" s="3"/>
      <c r="J19" s="3"/>
      <c r="K19" s="3"/>
      <c r="L19" s="3"/>
      <c r="M19" s="3"/>
      <c r="N19" s="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35">
      <c r="A20" s="25" t="s">
        <v>42</v>
      </c>
      <c r="B20" s="26" t="s">
        <v>43</v>
      </c>
      <c r="C20" s="23"/>
      <c r="D20" s="23"/>
      <c r="E20" s="23"/>
      <c r="F20" s="23"/>
      <c r="G20" s="3"/>
      <c r="H20" s="3"/>
      <c r="I20" s="3"/>
      <c r="J20" s="3"/>
      <c r="K20" s="3"/>
      <c r="L20" s="3"/>
      <c r="M20" s="3"/>
      <c r="N20" s="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35">
      <c r="A21" s="20" t="s">
        <v>44</v>
      </c>
      <c r="B21" s="21" t="s">
        <v>45</v>
      </c>
      <c r="C21" s="24">
        <f t="shared" ref="C21:F21" si="7">SUM(C22+C23)</f>
        <v>6548</v>
      </c>
      <c r="D21" s="24">
        <f t="shared" si="7"/>
        <v>6548</v>
      </c>
      <c r="E21" s="24">
        <f t="shared" si="7"/>
        <v>63</v>
      </c>
      <c r="F21" s="24">
        <f t="shared" si="7"/>
        <v>0</v>
      </c>
      <c r="G21" s="3"/>
      <c r="H21" s="3"/>
      <c r="I21" s="3"/>
      <c r="J21" s="3"/>
      <c r="K21" s="3"/>
      <c r="L21" s="3"/>
      <c r="M21" s="3"/>
      <c r="N21" s="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5">
      <c r="A22" s="25" t="s">
        <v>46</v>
      </c>
      <c r="B22" s="26" t="s">
        <v>47</v>
      </c>
      <c r="C22" s="23"/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5">
      <c r="A23" s="25" t="s">
        <v>48</v>
      </c>
      <c r="B23" s="26" t="s">
        <v>49</v>
      </c>
      <c r="C23" s="22">
        <v>6548</v>
      </c>
      <c r="D23" s="22">
        <v>6548</v>
      </c>
      <c r="E23" s="22">
        <v>63</v>
      </c>
      <c r="F23" s="23"/>
      <c r="G23" s="3"/>
      <c r="H23" s="3"/>
      <c r="I23" s="3"/>
      <c r="J23" s="3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5">
      <c r="A24" s="20" t="s">
        <v>50</v>
      </c>
      <c r="B24" s="21" t="s">
        <v>51</v>
      </c>
      <c r="C24" s="24">
        <f t="shared" ref="C24:F24" si="8">SUM(C25+C26+C27+C28+C29+C30+C31)</f>
        <v>53695</v>
      </c>
      <c r="D24" s="24">
        <f t="shared" si="8"/>
        <v>53695</v>
      </c>
      <c r="E24" s="24">
        <f t="shared" si="8"/>
        <v>1170</v>
      </c>
      <c r="F24" s="24">
        <f t="shared" si="8"/>
        <v>0</v>
      </c>
      <c r="G24" s="3"/>
      <c r="H24" s="3"/>
      <c r="I24" s="3"/>
      <c r="J24" s="3"/>
      <c r="K24" s="3"/>
      <c r="L24" s="3"/>
      <c r="M24" s="3"/>
      <c r="N24" s="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5">
      <c r="A25" s="25" t="s">
        <v>52</v>
      </c>
      <c r="B25" s="26" t="s">
        <v>53</v>
      </c>
      <c r="C25" s="22">
        <v>41475</v>
      </c>
      <c r="D25" s="22">
        <v>41475</v>
      </c>
      <c r="E25" s="23"/>
      <c r="F25" s="23"/>
      <c r="G25" s="3"/>
      <c r="H25" s="3"/>
      <c r="I25" s="3"/>
      <c r="J25" s="3"/>
      <c r="K25" s="3"/>
      <c r="L25" s="3"/>
      <c r="M25" s="3"/>
      <c r="N25" s="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5">
      <c r="A26" s="25" t="s">
        <v>54</v>
      </c>
      <c r="B26" s="26" t="s">
        <v>55</v>
      </c>
      <c r="C26" s="23"/>
      <c r="D26" s="23"/>
      <c r="E26" s="23"/>
      <c r="F26" s="23"/>
      <c r="G26" s="3"/>
      <c r="H26" s="3"/>
      <c r="I26" s="3"/>
      <c r="J26" s="3"/>
      <c r="K26" s="3"/>
      <c r="L26" s="3"/>
      <c r="M26" s="3"/>
      <c r="N26" s="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35">
      <c r="A27" s="25" t="s">
        <v>56</v>
      </c>
      <c r="B27" s="26" t="s">
        <v>57</v>
      </c>
      <c r="C27" s="22">
        <v>1143</v>
      </c>
      <c r="D27" s="22">
        <v>1143</v>
      </c>
      <c r="E27" s="22">
        <v>270</v>
      </c>
      <c r="F27" s="23"/>
      <c r="G27" s="3"/>
      <c r="H27" s="3"/>
      <c r="I27" s="3"/>
      <c r="J27" s="3"/>
      <c r="K27" s="3"/>
      <c r="L27" s="3"/>
      <c r="M27" s="3"/>
      <c r="N27" s="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5">
      <c r="A28" s="25" t="s">
        <v>58</v>
      </c>
      <c r="B28" s="26" t="s">
        <v>59</v>
      </c>
      <c r="C28" s="23"/>
      <c r="D28" s="23"/>
      <c r="E28" s="23"/>
      <c r="F28" s="23"/>
      <c r="G28" s="3"/>
      <c r="H28" s="3"/>
      <c r="I28" s="3"/>
      <c r="J28" s="3"/>
      <c r="K28" s="3"/>
      <c r="L28" s="3"/>
      <c r="M28" s="3"/>
      <c r="N28" s="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5">
      <c r="A29" s="25" t="s">
        <v>60</v>
      </c>
      <c r="B29" s="26" t="s">
        <v>61</v>
      </c>
      <c r="C29" s="23"/>
      <c r="D29" s="23"/>
      <c r="E29" s="23"/>
      <c r="F29" s="23"/>
      <c r="G29" s="3"/>
      <c r="H29" s="3"/>
      <c r="I29" s="3"/>
      <c r="J29" s="3"/>
      <c r="K29" s="3"/>
      <c r="L29" s="3"/>
      <c r="M29" s="3"/>
      <c r="N29" s="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5">
      <c r="A30" s="25" t="s">
        <v>62</v>
      </c>
      <c r="B30" s="26" t="s">
        <v>63</v>
      </c>
      <c r="C30" s="23"/>
      <c r="D30" s="23"/>
      <c r="E30" s="23"/>
      <c r="F30" s="23"/>
      <c r="G30" s="3"/>
      <c r="H30" s="3"/>
      <c r="I30" s="3"/>
      <c r="J30" s="3"/>
      <c r="K30" s="3"/>
      <c r="L30" s="3"/>
      <c r="M30" s="3"/>
      <c r="N30" s="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5">
      <c r="A31" s="25" t="s">
        <v>64</v>
      </c>
      <c r="B31" s="26" t="s">
        <v>65</v>
      </c>
      <c r="C31" s="22">
        <v>11077</v>
      </c>
      <c r="D31" s="22">
        <v>11077</v>
      </c>
      <c r="E31" s="23">
        <v>900</v>
      </c>
      <c r="F31" s="23"/>
      <c r="G31" s="3"/>
      <c r="H31" s="3"/>
      <c r="I31" s="3"/>
      <c r="J31" s="3"/>
      <c r="K31" s="3"/>
      <c r="L31" s="3"/>
      <c r="M31" s="3"/>
      <c r="N31" s="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5">
      <c r="A32" s="20" t="s">
        <v>66</v>
      </c>
      <c r="B32" s="21" t="s">
        <v>67</v>
      </c>
      <c r="C32" s="24">
        <f t="shared" ref="C32:F32" si="9">SUM(C33)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3"/>
      <c r="H32" s="3"/>
      <c r="I32" s="3"/>
      <c r="J32" s="3"/>
      <c r="K32" s="3"/>
      <c r="L32" s="3"/>
      <c r="M32" s="3"/>
      <c r="N32" s="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5">
      <c r="A33" s="25" t="s">
        <v>68</v>
      </c>
      <c r="B33" s="26" t="s">
        <v>69</v>
      </c>
      <c r="C33" s="23"/>
      <c r="D33" s="23"/>
      <c r="E33" s="23"/>
      <c r="F33" s="2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5">
      <c r="A34" s="20" t="s">
        <v>70</v>
      </c>
      <c r="B34" s="21" t="s">
        <v>71</v>
      </c>
      <c r="C34" s="24">
        <f t="shared" ref="C34:F34" si="10">SUM(C35)</f>
        <v>16559</v>
      </c>
      <c r="D34" s="24">
        <f t="shared" si="10"/>
        <v>16559</v>
      </c>
      <c r="E34" s="24">
        <f t="shared" si="10"/>
        <v>12894</v>
      </c>
      <c r="F34" s="24">
        <f t="shared" si="10"/>
        <v>0</v>
      </c>
      <c r="G34" s="3"/>
      <c r="H34" s="3"/>
      <c r="I34" s="3"/>
      <c r="J34" s="3"/>
      <c r="K34" s="3"/>
      <c r="L34" s="3"/>
      <c r="M34" s="3"/>
      <c r="N34" s="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5">
      <c r="A35" s="25" t="s">
        <v>72</v>
      </c>
      <c r="B35" s="26" t="s">
        <v>73</v>
      </c>
      <c r="C35" s="22">
        <v>16559</v>
      </c>
      <c r="D35" s="22">
        <v>16559</v>
      </c>
      <c r="E35" s="22">
        <v>12894</v>
      </c>
      <c r="F35" s="23"/>
      <c r="G35" s="3"/>
      <c r="H35" s="3"/>
      <c r="I35" s="3"/>
      <c r="J35" s="3"/>
      <c r="K35" s="3"/>
      <c r="L35" s="3"/>
      <c r="M35" s="3"/>
      <c r="N35" s="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5">
      <c r="A36" s="20" t="s">
        <v>74</v>
      </c>
      <c r="B36" s="21" t="s">
        <v>75</v>
      </c>
      <c r="C36" s="24">
        <f t="shared" ref="C36:F36" si="11">SUM(C37+C38+C39+C40+C41+C42+C43+C44)</f>
        <v>17530</v>
      </c>
      <c r="D36" s="24">
        <f t="shared" si="11"/>
        <v>17530</v>
      </c>
      <c r="E36" s="24">
        <f t="shared" si="11"/>
        <v>8881</v>
      </c>
      <c r="F36" s="24">
        <f t="shared" si="11"/>
        <v>0</v>
      </c>
      <c r="G36" s="3"/>
      <c r="H36" s="3"/>
      <c r="I36" s="3"/>
      <c r="J36" s="3"/>
      <c r="K36" s="3"/>
      <c r="L36" s="3"/>
      <c r="M36" s="3"/>
      <c r="N36" s="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5">
      <c r="A37" s="25" t="s">
        <v>76</v>
      </c>
      <c r="B37" s="26" t="s">
        <v>77</v>
      </c>
      <c r="C37" s="23"/>
      <c r="D37" s="23"/>
      <c r="E37" s="23"/>
      <c r="F37" s="23"/>
      <c r="G37" s="3"/>
      <c r="H37" s="3"/>
      <c r="I37" s="3"/>
      <c r="J37" s="3"/>
      <c r="K37" s="3"/>
      <c r="L37" s="3"/>
      <c r="M37" s="3"/>
      <c r="N37" s="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35">
      <c r="A38" s="25" t="s">
        <v>78</v>
      </c>
      <c r="B38" s="26" t="s">
        <v>79</v>
      </c>
      <c r="C38" s="23"/>
      <c r="D38" s="23"/>
      <c r="E38" s="23"/>
      <c r="F38" s="23"/>
      <c r="G38" s="3"/>
      <c r="H38" s="3"/>
      <c r="I38" s="3"/>
      <c r="J38" s="3"/>
      <c r="K38" s="3"/>
      <c r="L38" s="3"/>
      <c r="M38" s="3"/>
      <c r="N38" s="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5">
      <c r="A39" s="25" t="s">
        <v>80</v>
      </c>
      <c r="B39" s="26" t="s">
        <v>81</v>
      </c>
      <c r="C39" s="23"/>
      <c r="D39" s="23"/>
      <c r="E39" s="23"/>
      <c r="F39" s="23"/>
      <c r="G39" s="3"/>
      <c r="H39" s="3"/>
      <c r="I39" s="3"/>
      <c r="J39" s="3"/>
      <c r="K39" s="3"/>
      <c r="L39" s="3"/>
      <c r="M39" s="3"/>
      <c r="N39" s="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5">
      <c r="A40" s="25" t="s">
        <v>82</v>
      </c>
      <c r="B40" s="26" t="s">
        <v>83</v>
      </c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5">
      <c r="A41" s="25" t="s">
        <v>84</v>
      </c>
      <c r="B41" s="26" t="s">
        <v>85</v>
      </c>
      <c r="C41" s="23"/>
      <c r="D41" s="23"/>
      <c r="E41" s="23"/>
      <c r="F41" s="23"/>
      <c r="G41" s="3"/>
      <c r="H41" s="3"/>
      <c r="I41" s="3"/>
      <c r="J41" s="3"/>
      <c r="K41" s="3"/>
      <c r="L41" s="3"/>
      <c r="M41" s="3"/>
      <c r="N41" s="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35">
      <c r="A42" s="25" t="s">
        <v>86</v>
      </c>
      <c r="B42" s="26" t="s">
        <v>87</v>
      </c>
      <c r="C42" s="23"/>
      <c r="D42" s="23"/>
      <c r="E42" s="23"/>
      <c r="F42" s="23"/>
      <c r="G42" s="3"/>
      <c r="H42" s="3"/>
      <c r="I42" s="3"/>
      <c r="J42" s="3"/>
      <c r="K42" s="3"/>
      <c r="L42" s="3"/>
      <c r="M42" s="3"/>
      <c r="N42" s="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35">
      <c r="A43" s="25" t="s">
        <v>88</v>
      </c>
      <c r="B43" s="26" t="s">
        <v>89</v>
      </c>
      <c r="C43" s="22">
        <v>713</v>
      </c>
      <c r="D43" s="22">
        <v>713</v>
      </c>
      <c r="E43" s="22">
        <v>173</v>
      </c>
      <c r="F43" s="23"/>
      <c r="G43" s="3"/>
      <c r="H43" s="3"/>
      <c r="I43" s="3"/>
      <c r="J43" s="3"/>
      <c r="K43" s="3"/>
      <c r="L43" s="3"/>
      <c r="M43" s="3"/>
      <c r="N43" s="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35">
      <c r="A44" s="25" t="s">
        <v>90</v>
      </c>
      <c r="B44" s="26" t="s">
        <v>91</v>
      </c>
      <c r="C44" s="22">
        <v>16817</v>
      </c>
      <c r="D44" s="22">
        <v>16817</v>
      </c>
      <c r="E44" s="23">
        <v>8708</v>
      </c>
      <c r="F44" s="23"/>
      <c r="G44" s="3"/>
      <c r="H44" s="3"/>
      <c r="I44" s="3"/>
      <c r="J44" s="3"/>
      <c r="K44" s="3"/>
      <c r="L44" s="3"/>
      <c r="M44" s="3"/>
      <c r="N44" s="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35">
      <c r="A45" s="20" t="s">
        <v>92</v>
      </c>
      <c r="B45" s="21" t="s">
        <v>93</v>
      </c>
      <c r="C45" s="24">
        <f t="shared" ref="C45:F45" si="12">SUM(C46+C47)</f>
        <v>105706</v>
      </c>
      <c r="D45" s="24">
        <f t="shared" si="12"/>
        <v>105706</v>
      </c>
      <c r="E45" s="24">
        <f t="shared" si="12"/>
        <v>76283</v>
      </c>
      <c r="F45" s="24">
        <f t="shared" si="12"/>
        <v>0</v>
      </c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35">
      <c r="A46" s="25" t="s">
        <v>94</v>
      </c>
      <c r="B46" s="26" t="s">
        <v>95</v>
      </c>
      <c r="C46" s="23"/>
      <c r="D46" s="23"/>
      <c r="E46" s="23"/>
      <c r="F46" s="23"/>
      <c r="G46" s="3"/>
      <c r="H46" s="3"/>
      <c r="I46" s="3"/>
      <c r="J46" s="3"/>
      <c r="K46" s="3"/>
      <c r="L46" s="3"/>
      <c r="M46" s="3"/>
      <c r="N46" s="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35">
      <c r="A47" s="25" t="s">
        <v>96</v>
      </c>
      <c r="B47" s="26" t="s">
        <v>97</v>
      </c>
      <c r="C47" s="22">
        <v>105706</v>
      </c>
      <c r="D47" s="22">
        <v>105706</v>
      </c>
      <c r="E47" s="22">
        <v>76283</v>
      </c>
      <c r="F47" s="23"/>
      <c r="G47" s="3"/>
      <c r="H47" s="3"/>
      <c r="I47" s="3"/>
      <c r="J47" s="3"/>
      <c r="K47" s="3"/>
      <c r="L47" s="3"/>
      <c r="M47" s="3"/>
      <c r="N47" s="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35">
      <c r="A48" s="20" t="s">
        <v>98</v>
      </c>
      <c r="B48" s="21" t="s">
        <v>99</v>
      </c>
      <c r="C48" s="24">
        <f t="shared" ref="C48:F48" si="13">SUM(C49+C50+C51)</f>
        <v>268.36799999999999</v>
      </c>
      <c r="D48" s="24">
        <f t="shared" si="13"/>
        <v>268</v>
      </c>
      <c r="E48" s="24">
        <f t="shared" si="13"/>
        <v>103</v>
      </c>
      <c r="F48" s="24">
        <f t="shared" si="13"/>
        <v>0</v>
      </c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5">
      <c r="A49" s="25" t="s">
        <v>100</v>
      </c>
      <c r="B49" s="26" t="s">
        <v>101</v>
      </c>
      <c r="C49" s="23"/>
      <c r="D49" s="23"/>
      <c r="E49" s="23"/>
      <c r="F49" s="23"/>
      <c r="G49" s="3"/>
      <c r="H49" s="3"/>
      <c r="I49" s="3"/>
      <c r="J49" s="3"/>
      <c r="K49" s="3"/>
      <c r="L49" s="3"/>
      <c r="M49" s="3"/>
      <c r="N49" s="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5">
      <c r="A50" s="25" t="s">
        <v>102</v>
      </c>
      <c r="B50" s="26" t="s">
        <v>103</v>
      </c>
      <c r="C50" s="23">
        <v>268.36799999999999</v>
      </c>
      <c r="D50" s="23">
        <v>268</v>
      </c>
      <c r="E50" s="22">
        <v>103</v>
      </c>
      <c r="F50" s="23"/>
      <c r="G50" s="3"/>
      <c r="H50" s="3"/>
      <c r="I50" s="3"/>
      <c r="J50" s="3"/>
      <c r="K50" s="3"/>
      <c r="L50" s="3"/>
      <c r="M50" s="3"/>
      <c r="N50" s="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5">
      <c r="A51" s="25" t="s">
        <v>104</v>
      </c>
      <c r="B51" s="26" t="s">
        <v>105</v>
      </c>
      <c r="C51" s="23"/>
      <c r="D51" s="23"/>
      <c r="E51" s="23"/>
      <c r="F51" s="23"/>
      <c r="G51" s="3"/>
      <c r="H51" s="3"/>
      <c r="I51" s="3"/>
      <c r="J51" s="3"/>
      <c r="K51" s="3"/>
      <c r="L51" s="3"/>
      <c r="M51" s="3"/>
      <c r="N51" s="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5">
      <c r="A52" s="20" t="s">
        <v>106</v>
      </c>
      <c r="B52" s="20" t="s">
        <v>107</v>
      </c>
      <c r="C52" s="23"/>
      <c r="D52" s="23"/>
      <c r="E52" s="23"/>
      <c r="F52" s="23"/>
      <c r="G52" s="3"/>
      <c r="H52" s="3"/>
      <c r="I52" s="3"/>
      <c r="J52" s="3"/>
      <c r="K52" s="3"/>
      <c r="L52" s="3"/>
      <c r="M52" s="3"/>
      <c r="N52" s="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5">
      <c r="A53" s="20" t="s">
        <v>108</v>
      </c>
      <c r="B53" s="21" t="s">
        <v>109</v>
      </c>
      <c r="C53" s="24">
        <f t="shared" ref="C53:F53" si="14">SUM(C54+C55)</f>
        <v>0</v>
      </c>
      <c r="D53" s="24">
        <f t="shared" si="14"/>
        <v>0</v>
      </c>
      <c r="E53" s="24">
        <f t="shared" si="14"/>
        <v>0</v>
      </c>
      <c r="F53" s="24">
        <f t="shared" si="14"/>
        <v>0</v>
      </c>
      <c r="G53" s="3"/>
      <c r="H53" s="3"/>
      <c r="I53" s="3"/>
      <c r="J53" s="3"/>
      <c r="K53" s="3"/>
      <c r="L53" s="3"/>
      <c r="M53" s="3"/>
      <c r="N53" s="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5">
      <c r="A54" s="25" t="s">
        <v>110</v>
      </c>
      <c r="B54" s="26" t="s">
        <v>111</v>
      </c>
      <c r="C54" s="23"/>
      <c r="D54" s="23"/>
      <c r="E54" s="23"/>
      <c r="F54" s="23"/>
      <c r="G54" s="3"/>
      <c r="H54" s="3"/>
      <c r="I54" s="3"/>
      <c r="J54" s="3"/>
      <c r="K54" s="3"/>
      <c r="L54" s="3"/>
      <c r="M54" s="3"/>
      <c r="N54" s="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5">
      <c r="A55" s="25" t="s">
        <v>112</v>
      </c>
      <c r="B55" s="26" t="s">
        <v>113</v>
      </c>
      <c r="C55" s="23"/>
      <c r="D55" s="23"/>
      <c r="E55" s="23"/>
      <c r="F55" s="2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5">
      <c r="A56" s="20" t="s">
        <v>114</v>
      </c>
      <c r="B56" s="21" t="s">
        <v>115</v>
      </c>
      <c r="C56" s="23"/>
      <c r="D56" s="23"/>
      <c r="E56" s="23"/>
      <c r="F56" s="23"/>
      <c r="G56" s="3"/>
      <c r="H56" s="3"/>
      <c r="I56" s="3"/>
      <c r="J56" s="3"/>
      <c r="K56" s="3"/>
      <c r="L56" s="3"/>
      <c r="M56" s="3"/>
      <c r="N56" s="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35">
      <c r="A57" s="20" t="s">
        <v>116</v>
      </c>
      <c r="B57" s="21" t="s">
        <v>117</v>
      </c>
      <c r="C57" s="23"/>
      <c r="D57" s="23"/>
      <c r="E57" s="23"/>
      <c r="F57" s="23"/>
      <c r="G57" s="3"/>
      <c r="H57" s="3"/>
      <c r="I57" s="3"/>
      <c r="J57" s="3"/>
      <c r="K57" s="3"/>
      <c r="L57" s="3"/>
      <c r="M57" s="3"/>
      <c r="N57" s="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35">
      <c r="A58" s="20" t="s">
        <v>118</v>
      </c>
      <c r="B58" s="21" t="s">
        <v>119</v>
      </c>
      <c r="C58" s="24">
        <f t="shared" ref="C58:F58" si="15">SUM(C59+C60+C61)</f>
        <v>0</v>
      </c>
      <c r="D58" s="24">
        <f t="shared" si="15"/>
        <v>0</v>
      </c>
      <c r="E58" s="24">
        <f t="shared" si="15"/>
        <v>0</v>
      </c>
      <c r="F58" s="24">
        <f t="shared" si="15"/>
        <v>0</v>
      </c>
      <c r="G58" s="3"/>
      <c r="H58" s="3"/>
      <c r="I58" s="3"/>
      <c r="J58" s="3"/>
      <c r="K58" s="3"/>
      <c r="L58" s="3"/>
      <c r="M58" s="3"/>
      <c r="N58" s="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5">
      <c r="A59" s="25" t="s">
        <v>120</v>
      </c>
      <c r="B59" s="26" t="s">
        <v>121</v>
      </c>
      <c r="C59" s="23"/>
      <c r="D59" s="23"/>
      <c r="E59" s="23"/>
      <c r="F59" s="23"/>
      <c r="G59" s="3"/>
      <c r="H59" s="3"/>
      <c r="I59" s="3"/>
      <c r="J59" s="3"/>
      <c r="K59" s="3"/>
      <c r="L59" s="3"/>
      <c r="M59" s="3"/>
      <c r="N59" s="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5">
      <c r="A60" s="25" t="s">
        <v>122</v>
      </c>
      <c r="B60" s="26" t="s">
        <v>123</v>
      </c>
      <c r="C60" s="23"/>
      <c r="D60" s="23"/>
      <c r="E60" s="23"/>
      <c r="F60" s="23"/>
      <c r="G60" s="3"/>
      <c r="H60" s="3"/>
      <c r="I60" s="3"/>
      <c r="J60" s="3"/>
      <c r="K60" s="3"/>
      <c r="L60" s="3"/>
      <c r="M60" s="3"/>
      <c r="N60" s="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5">
      <c r="A61" s="25" t="s">
        <v>124</v>
      </c>
      <c r="B61" s="26" t="s">
        <v>125</v>
      </c>
      <c r="C61" s="23"/>
      <c r="D61" s="23"/>
      <c r="E61" s="23"/>
      <c r="F61" s="23"/>
      <c r="G61" s="3"/>
      <c r="H61" s="3"/>
      <c r="I61" s="3"/>
      <c r="J61" s="3"/>
      <c r="K61" s="3"/>
      <c r="L61" s="3"/>
      <c r="M61" s="3"/>
      <c r="N61" s="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35">
      <c r="A62" s="20" t="s">
        <v>126</v>
      </c>
      <c r="B62" s="21" t="s">
        <v>127</v>
      </c>
      <c r="C62" s="24">
        <f t="shared" ref="C62:F62" si="16">SUM(C63)</f>
        <v>0</v>
      </c>
      <c r="D62" s="24">
        <f t="shared" si="16"/>
        <v>0</v>
      </c>
      <c r="E62" s="24">
        <f t="shared" si="16"/>
        <v>0</v>
      </c>
      <c r="F62" s="24">
        <f t="shared" si="16"/>
        <v>0</v>
      </c>
      <c r="G62" s="3"/>
      <c r="H62" s="3"/>
      <c r="I62" s="3"/>
      <c r="J62" s="3"/>
      <c r="K62" s="3"/>
      <c r="L62" s="3"/>
      <c r="M62" s="3"/>
      <c r="N62" s="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35">
      <c r="A63" s="25" t="s">
        <v>128</v>
      </c>
      <c r="B63" s="26" t="s">
        <v>129</v>
      </c>
      <c r="C63" s="23"/>
      <c r="D63" s="23"/>
      <c r="E63" s="23"/>
      <c r="F63" s="23"/>
      <c r="G63" s="3"/>
      <c r="H63" s="3"/>
      <c r="I63" s="3"/>
      <c r="J63" s="3"/>
      <c r="K63" s="3"/>
      <c r="L63" s="3"/>
      <c r="M63" s="3"/>
      <c r="N63" s="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35">
      <c r="A64" s="20" t="s">
        <v>130</v>
      </c>
      <c r="B64" s="21" t="s">
        <v>131</v>
      </c>
      <c r="C64" s="23"/>
      <c r="D64" s="23"/>
      <c r="E64" s="23"/>
      <c r="F64" s="23"/>
      <c r="G64" s="3"/>
      <c r="H64" s="3"/>
      <c r="I64" s="3"/>
      <c r="J64" s="3"/>
      <c r="K64" s="3"/>
      <c r="L64" s="3"/>
      <c r="M64" s="3"/>
      <c r="N64" s="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35">
      <c r="A65" s="20" t="s">
        <v>132</v>
      </c>
      <c r="B65" s="21" t="s">
        <v>133</v>
      </c>
      <c r="C65" s="23"/>
      <c r="D65" s="23"/>
      <c r="E65" s="23"/>
      <c r="F65" s="23"/>
      <c r="G65" s="3"/>
      <c r="H65" s="3"/>
      <c r="I65" s="3"/>
      <c r="J65" s="3"/>
      <c r="K65" s="3"/>
      <c r="L65" s="3"/>
      <c r="M65" s="3"/>
      <c r="N65" s="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35">
      <c r="A66" s="20" t="s">
        <v>134</v>
      </c>
      <c r="B66" s="21" t="s">
        <v>135</v>
      </c>
      <c r="C66" s="23"/>
      <c r="D66" s="23"/>
      <c r="E66" s="23"/>
      <c r="F66" s="23"/>
      <c r="G66" s="3"/>
      <c r="H66" s="3"/>
      <c r="I66" s="3"/>
      <c r="J66" s="3"/>
      <c r="K66" s="3"/>
      <c r="L66" s="3"/>
      <c r="M66" s="3"/>
      <c r="N66" s="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5">
      <c r="A67" s="20" t="s">
        <v>136</v>
      </c>
      <c r="B67" s="21" t="s">
        <v>137</v>
      </c>
      <c r="C67" s="23"/>
      <c r="D67" s="23"/>
      <c r="E67" s="23"/>
      <c r="F67" s="23"/>
      <c r="G67" s="3"/>
      <c r="H67" s="3"/>
      <c r="I67" s="3"/>
      <c r="J67" s="3"/>
      <c r="K67" s="3"/>
      <c r="L67" s="3"/>
      <c r="M67" s="3"/>
      <c r="N67" s="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35">
      <c r="A68" s="20" t="s">
        <v>138</v>
      </c>
      <c r="B68" s="21" t="s">
        <v>139</v>
      </c>
      <c r="C68" s="24">
        <f t="shared" ref="C68:F68" si="17">SUM(C69)</f>
        <v>0</v>
      </c>
      <c r="D68" s="24">
        <f t="shared" si="17"/>
        <v>0</v>
      </c>
      <c r="E68" s="24">
        <f t="shared" si="17"/>
        <v>0</v>
      </c>
      <c r="F68" s="24">
        <f t="shared" si="17"/>
        <v>0</v>
      </c>
      <c r="G68" s="3"/>
      <c r="H68" s="3"/>
      <c r="I68" s="3"/>
      <c r="J68" s="3"/>
      <c r="K68" s="3"/>
      <c r="L68" s="3"/>
      <c r="M68" s="3"/>
      <c r="N68" s="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35">
      <c r="A69" s="25" t="s">
        <v>140</v>
      </c>
      <c r="B69" s="26" t="s">
        <v>141</v>
      </c>
      <c r="C69" s="23"/>
      <c r="D69" s="23"/>
      <c r="E69" s="23"/>
      <c r="F69" s="23"/>
      <c r="G69" s="3"/>
      <c r="H69" s="3"/>
      <c r="I69" s="3"/>
      <c r="J69" s="3"/>
      <c r="K69" s="3"/>
      <c r="L69" s="3"/>
      <c r="M69" s="3"/>
      <c r="N69" s="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35">
      <c r="A70" s="20" t="s">
        <v>142</v>
      </c>
      <c r="B70" s="20" t="s">
        <v>143</v>
      </c>
      <c r="C70" s="22">
        <v>304802</v>
      </c>
      <c r="D70" s="22">
        <v>304802</v>
      </c>
      <c r="E70" s="22">
        <v>189265</v>
      </c>
      <c r="F70" s="23"/>
      <c r="G70" s="3"/>
      <c r="H70" s="3"/>
      <c r="I70" s="3"/>
      <c r="J70" s="3"/>
      <c r="K70" s="3"/>
      <c r="L70" s="3"/>
      <c r="M70" s="3"/>
      <c r="N70" s="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35">
      <c r="A71" s="20" t="s">
        <v>144</v>
      </c>
      <c r="B71" s="20" t="s">
        <v>145</v>
      </c>
      <c r="C71" s="22">
        <v>183649</v>
      </c>
      <c r="D71" s="22">
        <v>183649</v>
      </c>
      <c r="E71" s="22">
        <v>21668</v>
      </c>
      <c r="F71" s="23"/>
      <c r="G71" s="3"/>
      <c r="H71" s="3"/>
      <c r="I71" s="3"/>
      <c r="J71" s="3"/>
      <c r="K71" s="3"/>
      <c r="L71" s="3"/>
      <c r="M71" s="3"/>
      <c r="N71" s="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5">
      <c r="A72" s="20" t="s">
        <v>146</v>
      </c>
      <c r="B72" s="21" t="s">
        <v>147</v>
      </c>
      <c r="C72" s="22">
        <v>135809</v>
      </c>
      <c r="D72" s="22">
        <v>135809</v>
      </c>
      <c r="E72" s="22">
        <v>24242</v>
      </c>
      <c r="F72" s="23"/>
      <c r="G72" s="3"/>
      <c r="H72" s="3"/>
      <c r="I72" s="3"/>
      <c r="J72" s="3"/>
      <c r="K72" s="3"/>
      <c r="L72" s="3"/>
      <c r="M72" s="3"/>
      <c r="N72" s="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5">
      <c r="A73" s="20" t="s">
        <v>148</v>
      </c>
      <c r="B73" s="20" t="s">
        <v>149</v>
      </c>
      <c r="C73" s="24">
        <f t="shared" ref="C73:F73" si="18">C74+C75</f>
        <v>46789</v>
      </c>
      <c r="D73" s="24">
        <f t="shared" si="18"/>
        <v>46789</v>
      </c>
      <c r="E73" s="24">
        <f t="shared" si="18"/>
        <v>23478</v>
      </c>
      <c r="F73" s="24">
        <f t="shared" si="18"/>
        <v>0</v>
      </c>
      <c r="G73" s="3"/>
      <c r="H73" s="3"/>
      <c r="I73" s="3"/>
      <c r="J73" s="3"/>
      <c r="K73" s="3"/>
      <c r="L73" s="3"/>
      <c r="M73" s="3"/>
      <c r="N73" s="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5">
      <c r="A74" s="25" t="s">
        <v>150</v>
      </c>
      <c r="B74" s="25" t="s">
        <v>151</v>
      </c>
      <c r="C74" s="22">
        <v>46789</v>
      </c>
      <c r="D74" s="22">
        <v>46789</v>
      </c>
      <c r="E74" s="22">
        <v>23478</v>
      </c>
      <c r="F74" s="23"/>
      <c r="G74" s="3"/>
      <c r="H74" s="3"/>
      <c r="I74" s="3"/>
      <c r="J74" s="3"/>
      <c r="K74" s="3"/>
      <c r="L74" s="3"/>
      <c r="M74" s="3"/>
      <c r="N74" s="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5">
      <c r="A75" s="25" t="s">
        <v>152</v>
      </c>
      <c r="B75" s="25" t="s">
        <v>153</v>
      </c>
      <c r="C75" s="23"/>
      <c r="D75" s="23"/>
      <c r="E75" s="23"/>
      <c r="F75" s="23"/>
      <c r="G75" s="3"/>
      <c r="H75" s="3"/>
      <c r="I75" s="3"/>
      <c r="J75" s="3"/>
      <c r="K75" s="3"/>
      <c r="L75" s="3"/>
      <c r="M75" s="3"/>
      <c r="N75" s="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5">
      <c r="A76" s="20" t="s">
        <v>154</v>
      </c>
      <c r="B76" s="20" t="s">
        <v>155</v>
      </c>
      <c r="C76" s="22">
        <v>753356</v>
      </c>
      <c r="D76" s="22">
        <v>753356</v>
      </c>
      <c r="E76" s="22">
        <v>416533</v>
      </c>
      <c r="F76" s="23"/>
      <c r="G76" s="3"/>
      <c r="H76" s="3"/>
      <c r="I76" s="3"/>
      <c r="J76" s="3"/>
      <c r="K76" s="3"/>
      <c r="L76" s="3"/>
      <c r="M76" s="3"/>
      <c r="N76" s="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20" t="s">
        <v>156</v>
      </c>
      <c r="B77" s="20" t="s">
        <v>157</v>
      </c>
      <c r="C77" s="23"/>
      <c r="D77" s="23"/>
      <c r="E77" s="23"/>
      <c r="F77" s="23"/>
      <c r="G77" s="3"/>
      <c r="H77" s="3"/>
      <c r="I77" s="3"/>
      <c r="J77" s="3"/>
      <c r="K77" s="3"/>
      <c r="L77" s="3"/>
      <c r="M77" s="3"/>
      <c r="N77" s="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27" t="s">
        <v>158</v>
      </c>
      <c r="B78" s="27" t="s">
        <v>159</v>
      </c>
      <c r="C78" s="22">
        <v>45214</v>
      </c>
      <c r="D78" s="22">
        <v>45214</v>
      </c>
      <c r="E78" s="22">
        <v>223</v>
      </c>
      <c r="F78" s="23"/>
      <c r="G78" s="28" t="s">
        <v>160</v>
      </c>
      <c r="H78" s="3"/>
      <c r="I78" s="3"/>
      <c r="J78" s="3"/>
      <c r="K78" s="3"/>
      <c r="L78" s="3"/>
      <c r="M78" s="3"/>
      <c r="N78" s="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20" t="s">
        <v>161</v>
      </c>
      <c r="B79" s="21" t="s">
        <v>162</v>
      </c>
      <c r="C79" s="22">
        <v>51334</v>
      </c>
      <c r="D79" s="22">
        <v>51334</v>
      </c>
      <c r="E79" s="22">
        <v>5807</v>
      </c>
      <c r="F79" s="23"/>
      <c r="G79" s="3"/>
      <c r="H79" s="3"/>
      <c r="I79" s="3"/>
      <c r="J79" s="3"/>
      <c r="K79" s="3"/>
      <c r="L79" s="3"/>
      <c r="M79" s="3"/>
      <c r="N79" s="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17" t="s">
        <v>163</v>
      </c>
      <c r="B80" s="17" t="s">
        <v>164</v>
      </c>
      <c r="C80" s="19">
        <f t="shared" ref="C80:F80" si="19">SUM(C81+C82)</f>
        <v>85121</v>
      </c>
      <c r="D80" s="19">
        <f t="shared" si="19"/>
        <v>85121</v>
      </c>
      <c r="E80" s="19">
        <f t="shared" si="19"/>
        <v>21790</v>
      </c>
      <c r="F80" s="19">
        <f t="shared" si="19"/>
        <v>0</v>
      </c>
      <c r="G80" s="3"/>
      <c r="H80" s="3"/>
      <c r="I80" s="3"/>
      <c r="J80" s="3"/>
      <c r="K80" s="3"/>
      <c r="L80" s="3"/>
      <c r="M80" s="3"/>
      <c r="N80" s="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5">
      <c r="A81" s="20" t="s">
        <v>165</v>
      </c>
      <c r="B81" s="21" t="s">
        <v>166</v>
      </c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5">
      <c r="A82" s="20" t="s">
        <v>167</v>
      </c>
      <c r="B82" s="21" t="s">
        <v>168</v>
      </c>
      <c r="C82" s="22">
        <v>85121</v>
      </c>
      <c r="D82" s="22">
        <v>85121</v>
      </c>
      <c r="E82" s="22">
        <v>21790</v>
      </c>
      <c r="F82" s="23"/>
      <c r="G82" s="3"/>
      <c r="H82" s="3"/>
      <c r="I82" s="3"/>
      <c r="J82" s="3"/>
      <c r="K82" s="3"/>
      <c r="L82" s="3"/>
      <c r="M82" s="3"/>
      <c r="N82" s="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5">
      <c r="A83" s="17" t="s">
        <v>169</v>
      </c>
      <c r="B83" s="18" t="s">
        <v>170</v>
      </c>
      <c r="C83" s="19">
        <f t="shared" ref="C83:F83" si="20">SUM(C84+C87+C91)</f>
        <v>0</v>
      </c>
      <c r="D83" s="19">
        <f t="shared" si="20"/>
        <v>0</v>
      </c>
      <c r="E83" s="19">
        <f t="shared" si="20"/>
        <v>0</v>
      </c>
      <c r="F83" s="19">
        <f t="shared" si="20"/>
        <v>0</v>
      </c>
      <c r="G83" s="3"/>
      <c r="H83" s="3"/>
      <c r="I83" s="3"/>
      <c r="J83" s="3"/>
      <c r="K83" s="3"/>
      <c r="L83" s="3"/>
      <c r="M83" s="3"/>
      <c r="N83" s="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5">
      <c r="A84" s="20" t="s">
        <v>171</v>
      </c>
      <c r="B84" s="21" t="s">
        <v>172</v>
      </c>
      <c r="C84" s="24">
        <f t="shared" ref="C84:F84" si="21">SUM(C85+C86)</f>
        <v>0</v>
      </c>
      <c r="D84" s="24">
        <f t="shared" si="21"/>
        <v>0</v>
      </c>
      <c r="E84" s="24">
        <f t="shared" si="21"/>
        <v>0</v>
      </c>
      <c r="F84" s="24">
        <f t="shared" si="21"/>
        <v>0</v>
      </c>
      <c r="G84" s="3"/>
      <c r="H84" s="3"/>
      <c r="I84" s="3"/>
      <c r="J84" s="3"/>
      <c r="K84" s="3"/>
      <c r="L84" s="3"/>
      <c r="M84" s="3"/>
      <c r="N84" s="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5">
      <c r="A85" s="25" t="s">
        <v>173</v>
      </c>
      <c r="B85" s="26" t="s">
        <v>174</v>
      </c>
      <c r="C85" s="23"/>
      <c r="D85" s="23"/>
      <c r="E85" s="23"/>
      <c r="F85" s="23"/>
      <c r="G85" s="3"/>
      <c r="H85" s="3"/>
      <c r="I85" s="3"/>
      <c r="J85" s="3"/>
      <c r="K85" s="3"/>
      <c r="L85" s="3"/>
      <c r="M85" s="3"/>
      <c r="N85" s="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5">
      <c r="A86" s="25" t="s">
        <v>175</v>
      </c>
      <c r="B86" s="26" t="s">
        <v>176</v>
      </c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5">
      <c r="A87" s="20" t="s">
        <v>177</v>
      </c>
      <c r="B87" s="21" t="s">
        <v>178</v>
      </c>
      <c r="C87" s="24">
        <f t="shared" ref="C87:F87" si="22">SUM(C88+C89+C90)</f>
        <v>0</v>
      </c>
      <c r="D87" s="24">
        <f t="shared" si="22"/>
        <v>0</v>
      </c>
      <c r="E87" s="24">
        <f t="shared" si="22"/>
        <v>0</v>
      </c>
      <c r="F87" s="24">
        <f t="shared" si="22"/>
        <v>0</v>
      </c>
      <c r="G87" s="3"/>
      <c r="H87" s="3"/>
      <c r="I87" s="3"/>
      <c r="J87" s="3"/>
      <c r="K87" s="3"/>
      <c r="L87" s="3"/>
      <c r="M87" s="3"/>
      <c r="N87" s="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5">
      <c r="A88" s="25" t="s">
        <v>179</v>
      </c>
      <c r="B88" s="26" t="s">
        <v>174</v>
      </c>
      <c r="C88" s="23"/>
      <c r="D88" s="23"/>
      <c r="E88" s="23"/>
      <c r="F88" s="23"/>
      <c r="G88" s="3"/>
      <c r="H88" s="3"/>
      <c r="I88" s="3"/>
      <c r="J88" s="3"/>
      <c r="K88" s="3"/>
      <c r="L88" s="3"/>
      <c r="M88" s="3"/>
      <c r="N88" s="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5">
      <c r="A89" s="25" t="s">
        <v>180</v>
      </c>
      <c r="B89" s="26" t="s">
        <v>181</v>
      </c>
      <c r="C89" s="23"/>
      <c r="D89" s="23"/>
      <c r="E89" s="23"/>
      <c r="F89" s="23"/>
      <c r="G89" s="3"/>
      <c r="H89" s="3"/>
      <c r="I89" s="3"/>
      <c r="J89" s="3"/>
      <c r="K89" s="3"/>
      <c r="L89" s="3"/>
      <c r="M89" s="3"/>
      <c r="N89" s="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5">
      <c r="A90" s="25" t="s">
        <v>182</v>
      </c>
      <c r="B90" s="26" t="s">
        <v>183</v>
      </c>
      <c r="C90" s="23"/>
      <c r="D90" s="23"/>
      <c r="E90" s="23"/>
      <c r="F90" s="23"/>
      <c r="G90" s="3"/>
      <c r="H90" s="3"/>
      <c r="I90" s="3"/>
      <c r="J90" s="3"/>
      <c r="K90" s="3"/>
      <c r="L90" s="3"/>
      <c r="M90" s="3"/>
      <c r="N90" s="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5">
      <c r="A91" s="20" t="s">
        <v>184</v>
      </c>
      <c r="B91" s="21" t="s">
        <v>185</v>
      </c>
      <c r="C91" s="24">
        <f t="shared" ref="C91:F91" si="23">SUM(C92+C93+C94+C95+C96)</f>
        <v>0</v>
      </c>
      <c r="D91" s="24">
        <f t="shared" si="23"/>
        <v>0</v>
      </c>
      <c r="E91" s="24">
        <f t="shared" si="23"/>
        <v>0</v>
      </c>
      <c r="F91" s="24">
        <f t="shared" si="23"/>
        <v>0</v>
      </c>
      <c r="G91" s="3"/>
      <c r="H91" s="3"/>
      <c r="I91" s="3"/>
      <c r="J91" s="3"/>
      <c r="K91" s="3"/>
      <c r="L91" s="3"/>
      <c r="M91" s="3"/>
      <c r="N91" s="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5">
      <c r="A92" s="25" t="s">
        <v>186</v>
      </c>
      <c r="B92" s="26" t="s">
        <v>174</v>
      </c>
      <c r="C92" s="23"/>
      <c r="D92" s="23"/>
      <c r="E92" s="23"/>
      <c r="F92" s="23"/>
      <c r="G92" s="3"/>
      <c r="H92" s="3"/>
      <c r="I92" s="3"/>
      <c r="J92" s="3"/>
      <c r="K92" s="3"/>
      <c r="L92" s="3"/>
      <c r="M92" s="3"/>
      <c r="N92" s="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5">
      <c r="A93" s="25" t="s">
        <v>187</v>
      </c>
      <c r="B93" s="26" t="s">
        <v>188</v>
      </c>
      <c r="C93" s="23"/>
      <c r="D93" s="23"/>
      <c r="E93" s="23"/>
      <c r="F93" s="23"/>
      <c r="G93" s="3"/>
      <c r="H93" s="3"/>
      <c r="I93" s="3"/>
      <c r="J93" s="3"/>
      <c r="K93" s="3"/>
      <c r="L93" s="3"/>
      <c r="M93" s="3"/>
      <c r="N93" s="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5">
      <c r="A94" s="25" t="s">
        <v>189</v>
      </c>
      <c r="B94" s="26" t="s">
        <v>190</v>
      </c>
      <c r="C94" s="23"/>
      <c r="D94" s="23"/>
      <c r="E94" s="23"/>
      <c r="F94" s="23"/>
      <c r="G94" s="3"/>
      <c r="H94" s="3"/>
      <c r="I94" s="3"/>
      <c r="J94" s="3"/>
      <c r="K94" s="3"/>
      <c r="L94" s="3"/>
      <c r="M94" s="3"/>
      <c r="N94" s="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5">
      <c r="A95" s="25" t="s">
        <v>191</v>
      </c>
      <c r="B95" s="26" t="s">
        <v>192</v>
      </c>
      <c r="C95" s="23"/>
      <c r="D95" s="23"/>
      <c r="E95" s="23"/>
      <c r="F95" s="23"/>
      <c r="G95" s="3"/>
      <c r="H95" s="3"/>
      <c r="I95" s="3"/>
      <c r="J95" s="3"/>
      <c r="K95" s="3"/>
      <c r="L95" s="3"/>
      <c r="M95" s="3"/>
      <c r="N95" s="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5">
      <c r="A96" s="25" t="s">
        <v>193</v>
      </c>
      <c r="B96" s="26" t="s">
        <v>194</v>
      </c>
      <c r="C96" s="23"/>
      <c r="D96" s="23"/>
      <c r="E96" s="23"/>
      <c r="F96" s="23"/>
      <c r="G96" s="3"/>
      <c r="H96" s="3"/>
      <c r="I96" s="3"/>
      <c r="J96" s="3"/>
      <c r="K96" s="3"/>
      <c r="L96" s="3"/>
      <c r="M96" s="3"/>
      <c r="N96" s="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5">
      <c r="A97" s="17" t="s">
        <v>195</v>
      </c>
      <c r="B97" s="18" t="s">
        <v>196</v>
      </c>
      <c r="C97" s="19">
        <f t="shared" ref="C97:F97" si="24">SUM(C98+C99+C100+C101+C102+C103)</f>
        <v>22167</v>
      </c>
      <c r="D97" s="19">
        <f t="shared" si="24"/>
        <v>22167</v>
      </c>
      <c r="E97" s="19">
        <f t="shared" si="24"/>
        <v>3904</v>
      </c>
      <c r="F97" s="19">
        <f t="shared" si="24"/>
        <v>0</v>
      </c>
      <c r="G97" s="3"/>
      <c r="H97" s="3"/>
      <c r="I97" s="3"/>
      <c r="J97" s="3"/>
      <c r="K97" s="3"/>
      <c r="L97" s="3"/>
      <c r="M97" s="3"/>
      <c r="N97" s="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5">
      <c r="A98" s="20" t="s">
        <v>197</v>
      </c>
      <c r="B98" s="21" t="s">
        <v>198</v>
      </c>
      <c r="C98" s="23"/>
      <c r="D98" s="23"/>
      <c r="E98" s="23"/>
      <c r="F98" s="23"/>
      <c r="G98" s="3"/>
      <c r="H98" s="3"/>
      <c r="I98" s="3"/>
      <c r="J98" s="3"/>
      <c r="K98" s="3"/>
      <c r="L98" s="3"/>
      <c r="M98" s="3"/>
      <c r="N98" s="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5">
      <c r="A99" s="20" t="s">
        <v>199</v>
      </c>
      <c r="B99" s="21" t="s">
        <v>200</v>
      </c>
      <c r="C99" s="23"/>
      <c r="D99" s="23"/>
      <c r="E99" s="23"/>
      <c r="F99" s="23"/>
      <c r="G99" s="3"/>
      <c r="H99" s="3"/>
      <c r="I99" s="3"/>
      <c r="J99" s="3"/>
      <c r="K99" s="3"/>
      <c r="L99" s="3"/>
      <c r="M99" s="3"/>
      <c r="N99" s="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5">
      <c r="A100" s="20" t="s">
        <v>201</v>
      </c>
      <c r="B100" s="21" t="s">
        <v>202</v>
      </c>
      <c r="C100" s="23"/>
      <c r="D100" s="23"/>
      <c r="E100" s="23"/>
      <c r="F100" s="23"/>
      <c r="G100" s="3"/>
      <c r="H100" s="3"/>
      <c r="I100" s="3"/>
      <c r="J100" s="3"/>
      <c r="K100" s="3"/>
      <c r="L100" s="3"/>
      <c r="M100" s="3"/>
      <c r="N100" s="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5">
      <c r="A101" s="20" t="s">
        <v>203</v>
      </c>
      <c r="B101" s="21" t="s">
        <v>204</v>
      </c>
      <c r="C101" s="22">
        <v>22167</v>
      </c>
      <c r="D101" s="22">
        <v>22167</v>
      </c>
      <c r="E101" s="22">
        <v>3904</v>
      </c>
      <c r="F101" s="23"/>
      <c r="G101" s="3"/>
      <c r="H101" s="3"/>
      <c r="I101" s="3"/>
      <c r="J101" s="3"/>
      <c r="K101" s="3"/>
      <c r="L101" s="3"/>
      <c r="M101" s="3"/>
      <c r="N101" s="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5">
      <c r="A102" s="20" t="s">
        <v>205</v>
      </c>
      <c r="B102" s="21" t="s">
        <v>206</v>
      </c>
      <c r="C102" s="23"/>
      <c r="D102" s="23"/>
      <c r="E102" s="23"/>
      <c r="F102" s="23"/>
      <c r="G102" s="3"/>
      <c r="H102" s="3"/>
      <c r="I102" s="3"/>
      <c r="J102" s="3"/>
      <c r="K102" s="3"/>
      <c r="L102" s="3"/>
      <c r="M102" s="3"/>
      <c r="N102" s="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5">
      <c r="A103" s="20" t="s">
        <v>207</v>
      </c>
      <c r="B103" s="21" t="s">
        <v>208</v>
      </c>
      <c r="C103" s="23"/>
      <c r="D103" s="23"/>
      <c r="E103" s="23"/>
      <c r="F103" s="23"/>
      <c r="G103" s="3"/>
      <c r="H103" s="3"/>
      <c r="I103" s="3"/>
      <c r="J103" s="3"/>
      <c r="K103" s="3"/>
      <c r="L103" s="3"/>
      <c r="M103" s="3"/>
      <c r="N103" s="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5">
      <c r="A104" s="17" t="s">
        <v>209</v>
      </c>
      <c r="B104" s="18" t="s">
        <v>210</v>
      </c>
      <c r="C104" s="19">
        <f t="shared" ref="C104:F104" si="25">SUM(C105+C108+C109+C111)</f>
        <v>32872</v>
      </c>
      <c r="D104" s="19">
        <f t="shared" si="25"/>
        <v>32872</v>
      </c>
      <c r="E104" s="19">
        <f t="shared" si="25"/>
        <v>3282</v>
      </c>
      <c r="F104" s="19">
        <f t="shared" si="25"/>
        <v>0</v>
      </c>
      <c r="G104" s="3"/>
      <c r="H104" s="3"/>
      <c r="I104" s="3"/>
      <c r="J104" s="3"/>
      <c r="K104" s="3"/>
      <c r="L104" s="3"/>
      <c r="M104" s="3"/>
      <c r="N104" s="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5">
      <c r="A105" s="20" t="s">
        <v>211</v>
      </c>
      <c r="B105" s="21" t="s">
        <v>212</v>
      </c>
      <c r="C105" s="24">
        <f t="shared" ref="C105:F105" si="26">SUM(C106+C107)</f>
        <v>32872</v>
      </c>
      <c r="D105" s="24">
        <f t="shared" si="26"/>
        <v>32872</v>
      </c>
      <c r="E105" s="24">
        <f t="shared" si="26"/>
        <v>0</v>
      </c>
      <c r="F105" s="24">
        <f t="shared" si="26"/>
        <v>0</v>
      </c>
      <c r="G105" s="3"/>
      <c r="H105" s="3"/>
      <c r="I105" s="3"/>
      <c r="J105" s="3"/>
      <c r="K105" s="3"/>
      <c r="L105" s="3"/>
      <c r="M105" s="3"/>
      <c r="N105" s="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5">
      <c r="A106" s="25" t="s">
        <v>213</v>
      </c>
      <c r="B106" s="26" t="s">
        <v>214</v>
      </c>
      <c r="C106" s="23"/>
      <c r="D106" s="23"/>
      <c r="E106" s="23"/>
      <c r="F106" s="23"/>
      <c r="G106" s="3"/>
      <c r="H106" s="3"/>
      <c r="I106" s="3"/>
      <c r="J106" s="3"/>
      <c r="K106" s="3"/>
      <c r="L106" s="3"/>
      <c r="M106" s="3"/>
      <c r="N106" s="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5">
      <c r="A107" s="25" t="s">
        <v>215</v>
      </c>
      <c r="B107" s="26" t="s">
        <v>216</v>
      </c>
      <c r="C107" s="22">
        <v>32872</v>
      </c>
      <c r="D107" s="22">
        <v>32872</v>
      </c>
      <c r="E107" s="23"/>
      <c r="F107" s="23"/>
      <c r="G107" s="3"/>
      <c r="H107" s="3"/>
      <c r="I107" s="3"/>
      <c r="J107" s="3"/>
      <c r="K107" s="3"/>
      <c r="L107" s="3"/>
      <c r="M107" s="3"/>
      <c r="N107" s="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5">
      <c r="A108" s="20" t="s">
        <v>217</v>
      </c>
      <c r="B108" s="21" t="s">
        <v>218</v>
      </c>
      <c r="C108" s="23"/>
      <c r="D108" s="23"/>
      <c r="E108" s="22">
        <v>3282</v>
      </c>
      <c r="F108" s="23"/>
      <c r="G108" s="3"/>
      <c r="H108" s="3"/>
      <c r="I108" s="3"/>
      <c r="J108" s="3"/>
      <c r="K108" s="3"/>
      <c r="L108" s="3"/>
      <c r="M108" s="3"/>
      <c r="N108" s="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5">
      <c r="A109" s="20" t="s">
        <v>219</v>
      </c>
      <c r="B109" s="21" t="s">
        <v>220</v>
      </c>
      <c r="C109" s="24">
        <f t="shared" ref="C109:F109" si="27">SUM(C110)</f>
        <v>0</v>
      </c>
      <c r="D109" s="24">
        <f t="shared" si="27"/>
        <v>0</v>
      </c>
      <c r="E109" s="24">
        <f t="shared" si="27"/>
        <v>0</v>
      </c>
      <c r="F109" s="24">
        <f t="shared" si="27"/>
        <v>0</v>
      </c>
      <c r="G109" s="3"/>
      <c r="H109" s="3"/>
      <c r="I109" s="3"/>
      <c r="J109" s="3"/>
      <c r="K109" s="3"/>
      <c r="L109" s="3"/>
      <c r="M109" s="3"/>
      <c r="N109" s="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5">
      <c r="A110" s="25" t="s">
        <v>221</v>
      </c>
      <c r="B110" s="26" t="s">
        <v>222</v>
      </c>
      <c r="C110" s="23"/>
      <c r="D110" s="23"/>
      <c r="E110" s="23"/>
      <c r="F110" s="23"/>
      <c r="G110" s="3"/>
      <c r="H110" s="3"/>
      <c r="I110" s="3"/>
      <c r="J110" s="3"/>
      <c r="K110" s="3"/>
      <c r="L110" s="3"/>
      <c r="M110" s="3"/>
      <c r="N110" s="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5">
      <c r="A111" s="20" t="s">
        <v>223</v>
      </c>
      <c r="B111" s="21" t="s">
        <v>224</v>
      </c>
      <c r="C111" s="23"/>
      <c r="D111" s="23"/>
      <c r="E111" s="23"/>
      <c r="F111" s="23"/>
      <c r="G111" s="3"/>
      <c r="H111" s="3"/>
      <c r="I111" s="3"/>
      <c r="J111" s="3"/>
      <c r="K111" s="3"/>
      <c r="L111" s="3"/>
      <c r="M111" s="3"/>
      <c r="N111" s="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5">
      <c r="A112" s="14" t="s">
        <v>225</v>
      </c>
      <c r="B112" s="14" t="s">
        <v>226</v>
      </c>
      <c r="C112" s="16">
        <f t="shared" ref="C112:F112" si="28">SUM(C113+C176+C179+C192+C199)</f>
        <v>2328683</v>
      </c>
      <c r="D112" s="16">
        <f t="shared" si="28"/>
        <v>2328683</v>
      </c>
      <c r="E112" s="16">
        <f t="shared" si="28"/>
        <v>281311</v>
      </c>
      <c r="F112" s="16">
        <f t="shared" si="28"/>
        <v>0</v>
      </c>
      <c r="G112" s="3"/>
      <c r="H112" s="3"/>
      <c r="I112" s="3"/>
      <c r="J112" s="3"/>
      <c r="K112" s="3"/>
      <c r="L112" s="3"/>
      <c r="M112" s="3"/>
      <c r="N112" s="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5">
      <c r="A113" s="17" t="s">
        <v>227</v>
      </c>
      <c r="B113" s="18" t="s">
        <v>13</v>
      </c>
      <c r="C113" s="19">
        <f t="shared" ref="C113:F113" si="29">SUM(C114+C115+C117+C118+C122+C125+C128+C136+C138+C140+C149+C152+C155+C156+C158+C159+C160+C162+C163+C164+C165+C175+C154+C166+C167+C168+C169+C172+C173+C174)</f>
        <v>2248981</v>
      </c>
      <c r="D113" s="19">
        <f t="shared" si="29"/>
        <v>2248981</v>
      </c>
      <c r="E113" s="19">
        <f t="shared" si="29"/>
        <v>255264</v>
      </c>
      <c r="F113" s="19">
        <f t="shared" si="29"/>
        <v>0</v>
      </c>
      <c r="G113" s="3"/>
      <c r="H113" s="3"/>
      <c r="I113" s="3"/>
      <c r="J113" s="3"/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5">
      <c r="A114" s="20" t="s">
        <v>228</v>
      </c>
      <c r="B114" s="21" t="s">
        <v>15</v>
      </c>
      <c r="C114" s="22">
        <v>1475280</v>
      </c>
      <c r="D114" s="22">
        <v>1475280</v>
      </c>
      <c r="E114" s="22">
        <v>213560</v>
      </c>
      <c r="F114" s="23"/>
      <c r="G114" s="3"/>
      <c r="H114" s="3"/>
      <c r="I114" s="3"/>
      <c r="J114" s="3"/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5">
      <c r="A115" s="20" t="s">
        <v>229</v>
      </c>
      <c r="B115" s="21" t="s">
        <v>17</v>
      </c>
      <c r="C115" s="24">
        <f t="shared" ref="C115:F115" si="30">C116</f>
        <v>0</v>
      </c>
      <c r="D115" s="24">
        <f t="shared" si="30"/>
        <v>0</v>
      </c>
      <c r="E115" s="24">
        <f t="shared" si="30"/>
        <v>0</v>
      </c>
      <c r="F115" s="24">
        <f t="shared" si="30"/>
        <v>0</v>
      </c>
      <c r="G115" s="3"/>
      <c r="H115" s="3"/>
      <c r="I115" s="3"/>
      <c r="J115" s="3"/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5">
      <c r="A116" s="25" t="s">
        <v>230</v>
      </c>
      <c r="B116" s="26" t="s">
        <v>19</v>
      </c>
      <c r="C116" s="23"/>
      <c r="D116" s="23"/>
      <c r="E116" s="23"/>
      <c r="F116" s="23"/>
      <c r="G116" s="3"/>
      <c r="H116" s="3"/>
      <c r="I116" s="3"/>
      <c r="J116" s="3"/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5">
      <c r="A117" s="20" t="s">
        <v>231</v>
      </c>
      <c r="B117" s="21" t="s">
        <v>23</v>
      </c>
      <c r="C117" s="23"/>
      <c r="D117" s="23"/>
      <c r="E117" s="23"/>
      <c r="F117" s="23"/>
      <c r="G117" s="3"/>
      <c r="H117" s="3"/>
      <c r="I117" s="3"/>
      <c r="J117" s="3"/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5">
      <c r="A118" s="20" t="s">
        <v>232</v>
      </c>
      <c r="B118" s="21" t="s">
        <v>27</v>
      </c>
      <c r="C118" s="24">
        <f t="shared" ref="C118:F118" si="31">SUM(C119+C120+C121)</f>
        <v>8740</v>
      </c>
      <c r="D118" s="24">
        <f t="shared" si="31"/>
        <v>8740</v>
      </c>
      <c r="E118" s="24">
        <f t="shared" si="31"/>
        <v>2604</v>
      </c>
      <c r="F118" s="24">
        <f t="shared" si="31"/>
        <v>0</v>
      </c>
      <c r="G118" s="3"/>
      <c r="H118" s="3"/>
      <c r="I118" s="3"/>
      <c r="J118" s="3"/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5">
      <c r="A119" s="25" t="s">
        <v>233</v>
      </c>
      <c r="B119" s="26" t="s">
        <v>29</v>
      </c>
      <c r="C119" s="22">
        <v>8740</v>
      </c>
      <c r="D119" s="22">
        <v>8740</v>
      </c>
      <c r="E119" s="22">
        <v>2604</v>
      </c>
      <c r="F119" s="23"/>
      <c r="G119" s="3"/>
      <c r="H119" s="3"/>
      <c r="I119" s="3"/>
      <c r="J119" s="3"/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5">
      <c r="A120" s="25" t="s">
        <v>234</v>
      </c>
      <c r="B120" s="26" t="s">
        <v>31</v>
      </c>
      <c r="C120" s="23"/>
      <c r="D120" s="23"/>
      <c r="E120" s="23"/>
      <c r="F120" s="23"/>
      <c r="G120" s="3"/>
      <c r="H120" s="3"/>
      <c r="I120" s="3"/>
      <c r="J120" s="3"/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5">
      <c r="A121" s="25" t="s">
        <v>235</v>
      </c>
      <c r="B121" s="26" t="s">
        <v>35</v>
      </c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5">
      <c r="A122" s="20" t="s">
        <v>236</v>
      </c>
      <c r="B122" s="21" t="s">
        <v>237</v>
      </c>
      <c r="C122" s="24">
        <f t="shared" ref="C122:F122" si="32">SUM(C123+C124)</f>
        <v>0</v>
      </c>
      <c r="D122" s="24">
        <f t="shared" si="32"/>
        <v>0</v>
      </c>
      <c r="E122" s="24">
        <f t="shared" si="32"/>
        <v>0</v>
      </c>
      <c r="F122" s="24">
        <f t="shared" si="32"/>
        <v>0</v>
      </c>
      <c r="G122" s="3"/>
      <c r="H122" s="3"/>
      <c r="I122" s="3"/>
      <c r="J122" s="3"/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5">
      <c r="A123" s="25" t="s">
        <v>238</v>
      </c>
      <c r="B123" s="26" t="s">
        <v>39</v>
      </c>
      <c r="C123" s="23"/>
      <c r="D123" s="23"/>
      <c r="E123" s="23"/>
      <c r="F123" s="23"/>
      <c r="G123" s="3"/>
      <c r="H123" s="3"/>
      <c r="I123" s="3"/>
      <c r="J123" s="3"/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5">
      <c r="A124" s="25" t="s">
        <v>239</v>
      </c>
      <c r="B124" s="26" t="s">
        <v>240</v>
      </c>
      <c r="C124" s="23"/>
      <c r="D124" s="23"/>
      <c r="E124" s="23"/>
      <c r="F124" s="23"/>
      <c r="G124" s="3"/>
      <c r="H124" s="3"/>
      <c r="I124" s="3"/>
      <c r="J124" s="3"/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5">
      <c r="A125" s="20" t="s">
        <v>241</v>
      </c>
      <c r="B125" s="21" t="s">
        <v>45</v>
      </c>
      <c r="C125" s="24">
        <f t="shared" ref="C125:F125" si="33">SUM(C126+C127)</f>
        <v>0</v>
      </c>
      <c r="D125" s="24">
        <f t="shared" si="33"/>
        <v>0</v>
      </c>
      <c r="E125" s="24">
        <f t="shared" si="33"/>
        <v>0</v>
      </c>
      <c r="F125" s="24">
        <f t="shared" si="33"/>
        <v>0</v>
      </c>
      <c r="G125" s="3"/>
      <c r="H125" s="3"/>
      <c r="I125" s="3"/>
      <c r="J125" s="3"/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5">
      <c r="A126" s="25" t="s">
        <v>242</v>
      </c>
      <c r="B126" s="26" t="s">
        <v>47</v>
      </c>
      <c r="C126" s="23"/>
      <c r="D126" s="23"/>
      <c r="E126" s="23"/>
      <c r="F126" s="23"/>
      <c r="G126" s="3"/>
      <c r="H126" s="3"/>
      <c r="I126" s="3"/>
      <c r="J126" s="3"/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5">
      <c r="A127" s="25" t="s">
        <v>243</v>
      </c>
      <c r="B127" s="26" t="s">
        <v>49</v>
      </c>
      <c r="C127" s="23"/>
      <c r="D127" s="23"/>
      <c r="E127" s="23"/>
      <c r="F127" s="23"/>
      <c r="G127" s="3"/>
      <c r="H127" s="3"/>
      <c r="I127" s="3"/>
      <c r="J127" s="3"/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5">
      <c r="A128" s="20" t="s">
        <v>244</v>
      </c>
      <c r="B128" s="21" t="s">
        <v>51</v>
      </c>
      <c r="C128" s="24">
        <f t="shared" ref="C128:F128" si="34">SUM(C129+C130+C131+C132+C133+C134+C135)</f>
        <v>51097</v>
      </c>
      <c r="D128" s="24">
        <f t="shared" si="34"/>
        <v>51097</v>
      </c>
      <c r="E128" s="24">
        <f t="shared" si="34"/>
        <v>2198</v>
      </c>
      <c r="F128" s="24">
        <f t="shared" si="34"/>
        <v>0</v>
      </c>
      <c r="G128" s="3"/>
      <c r="H128" s="3"/>
      <c r="I128" s="3"/>
      <c r="J128" s="3"/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5">
      <c r="A129" s="25" t="s">
        <v>245</v>
      </c>
      <c r="B129" s="26" t="s">
        <v>53</v>
      </c>
      <c r="C129" s="22">
        <v>46364</v>
      </c>
      <c r="D129" s="22">
        <v>46364</v>
      </c>
      <c r="E129" s="23"/>
      <c r="F129" s="23"/>
      <c r="G129" s="3"/>
      <c r="H129" s="3"/>
      <c r="I129" s="3"/>
      <c r="J129" s="3"/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32.25" customHeight="1" x14ac:dyDescent="0.35">
      <c r="A130" s="25" t="s">
        <v>246</v>
      </c>
      <c r="B130" s="26" t="s">
        <v>55</v>
      </c>
      <c r="C130" s="22">
        <v>3183</v>
      </c>
      <c r="D130" s="22">
        <v>3183</v>
      </c>
      <c r="E130" s="22">
        <v>799</v>
      </c>
      <c r="F130" s="23"/>
      <c r="G130" s="3"/>
      <c r="H130" s="3"/>
      <c r="I130" s="3"/>
      <c r="J130" s="3"/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30.75" customHeight="1" x14ac:dyDescent="0.35">
      <c r="A131" s="25" t="s">
        <v>247</v>
      </c>
      <c r="B131" s="26" t="s">
        <v>57</v>
      </c>
      <c r="C131" s="22">
        <v>1014</v>
      </c>
      <c r="D131" s="22">
        <v>1014</v>
      </c>
      <c r="E131" s="22">
        <v>249</v>
      </c>
      <c r="F131" s="23"/>
      <c r="G131" s="3"/>
      <c r="H131" s="3"/>
      <c r="I131" s="3"/>
      <c r="J131" s="3"/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5">
      <c r="A132" s="25" t="s">
        <v>248</v>
      </c>
      <c r="B132" s="26" t="s">
        <v>59</v>
      </c>
      <c r="C132" s="23"/>
      <c r="D132" s="23"/>
      <c r="E132" s="23"/>
      <c r="F132" s="23"/>
      <c r="G132" s="3"/>
      <c r="H132" s="3"/>
      <c r="I132" s="3"/>
      <c r="J132" s="3"/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5">
      <c r="A133" s="25" t="s">
        <v>249</v>
      </c>
      <c r="B133" s="26" t="s">
        <v>61</v>
      </c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5">
      <c r="A134" s="25" t="s">
        <v>250</v>
      </c>
      <c r="B134" s="26" t="s">
        <v>63</v>
      </c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5">
      <c r="A135" s="25" t="s">
        <v>251</v>
      </c>
      <c r="B135" s="26" t="s">
        <v>65</v>
      </c>
      <c r="C135" s="22">
        <v>536</v>
      </c>
      <c r="D135" s="22">
        <v>536</v>
      </c>
      <c r="E135" s="22">
        <v>1150</v>
      </c>
      <c r="F135" s="23"/>
      <c r="G135" s="3"/>
      <c r="H135" s="3"/>
      <c r="I135" s="3"/>
      <c r="J135" s="3"/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5">
      <c r="A136" s="20" t="s">
        <v>252</v>
      </c>
      <c r="B136" s="21" t="s">
        <v>67</v>
      </c>
      <c r="C136" s="24">
        <f t="shared" ref="C136:F136" si="35">SUM(C137)</f>
        <v>221</v>
      </c>
      <c r="D136" s="24">
        <f t="shared" si="35"/>
        <v>221</v>
      </c>
      <c r="E136" s="24">
        <f t="shared" si="35"/>
        <v>55</v>
      </c>
      <c r="F136" s="24">
        <f t="shared" si="35"/>
        <v>0</v>
      </c>
      <c r="G136" s="3"/>
      <c r="H136" s="3"/>
      <c r="I136" s="3"/>
      <c r="J136" s="3"/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5">
      <c r="A137" s="25" t="s">
        <v>253</v>
      </c>
      <c r="B137" s="26" t="s">
        <v>69</v>
      </c>
      <c r="C137" s="22">
        <v>221</v>
      </c>
      <c r="D137" s="22">
        <v>221</v>
      </c>
      <c r="E137" s="22">
        <v>55</v>
      </c>
      <c r="F137" s="23"/>
      <c r="G137" s="3"/>
      <c r="H137" s="3"/>
      <c r="I137" s="3"/>
      <c r="J137" s="3"/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5">
      <c r="A138" s="20" t="s">
        <v>254</v>
      </c>
      <c r="B138" s="21" t="s">
        <v>71</v>
      </c>
      <c r="C138" s="24">
        <f t="shared" ref="C138:F138" si="36">SUM(C139)</f>
        <v>14684</v>
      </c>
      <c r="D138" s="24">
        <f t="shared" si="36"/>
        <v>14684</v>
      </c>
      <c r="E138" s="24">
        <f t="shared" si="36"/>
        <v>6567</v>
      </c>
      <c r="F138" s="24">
        <f t="shared" si="36"/>
        <v>0</v>
      </c>
      <c r="G138" s="3"/>
      <c r="H138" s="3"/>
      <c r="I138" s="3"/>
      <c r="J138" s="3"/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5">
      <c r="A139" s="25" t="s">
        <v>255</v>
      </c>
      <c r="B139" s="26" t="s">
        <v>73</v>
      </c>
      <c r="C139" s="22">
        <v>14684</v>
      </c>
      <c r="D139" s="22">
        <v>14684</v>
      </c>
      <c r="E139" s="22">
        <v>6567</v>
      </c>
      <c r="F139" s="23"/>
      <c r="G139" s="3"/>
      <c r="H139" s="3"/>
      <c r="I139" s="3"/>
      <c r="J139" s="3"/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5">
      <c r="A140" s="20" t="s">
        <v>256</v>
      </c>
      <c r="B140" s="21" t="s">
        <v>75</v>
      </c>
      <c r="C140" s="24">
        <f t="shared" ref="C140:F140" si="37">SUM(C141+C142+C143+C144+C145+C146+C147+C148)</f>
        <v>43451</v>
      </c>
      <c r="D140" s="24">
        <f t="shared" si="37"/>
        <v>43451</v>
      </c>
      <c r="E140" s="24">
        <f t="shared" si="37"/>
        <v>15178</v>
      </c>
      <c r="F140" s="24">
        <f t="shared" si="37"/>
        <v>0</v>
      </c>
      <c r="G140" s="3"/>
      <c r="H140" s="3"/>
      <c r="I140" s="3"/>
      <c r="J140" s="3"/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5">
      <c r="A141" s="25" t="s">
        <v>257</v>
      </c>
      <c r="B141" s="26" t="s">
        <v>77</v>
      </c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5">
      <c r="A142" s="25" t="s">
        <v>258</v>
      </c>
      <c r="B142" s="26" t="s">
        <v>79</v>
      </c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5">
      <c r="A143" s="25" t="s">
        <v>259</v>
      </c>
      <c r="B143" s="26" t="s">
        <v>81</v>
      </c>
      <c r="C143" s="23"/>
      <c r="D143" s="23"/>
      <c r="E143" s="23"/>
      <c r="F143" s="23"/>
      <c r="G143" s="3"/>
      <c r="H143" s="3"/>
      <c r="I143" s="3"/>
      <c r="J143" s="3"/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5">
      <c r="A144" s="25" t="s">
        <v>260</v>
      </c>
      <c r="B144" s="26" t="s">
        <v>83</v>
      </c>
      <c r="C144" s="23"/>
      <c r="D144" s="23"/>
      <c r="E144" s="23"/>
      <c r="F144" s="23"/>
      <c r="G144" s="3"/>
      <c r="H144" s="3"/>
      <c r="I144" s="3"/>
      <c r="J144" s="3"/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5">
      <c r="A145" s="25" t="s">
        <v>261</v>
      </c>
      <c r="B145" s="26" t="s">
        <v>85</v>
      </c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5">
      <c r="A146" s="25" t="s">
        <v>262</v>
      </c>
      <c r="B146" s="26" t="s">
        <v>87</v>
      </c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5">
      <c r="A147" s="25" t="s">
        <v>263</v>
      </c>
      <c r="B147" s="26" t="s">
        <v>89</v>
      </c>
      <c r="C147" s="22">
        <v>350</v>
      </c>
      <c r="D147" s="22">
        <v>350</v>
      </c>
      <c r="E147" s="23"/>
      <c r="F147" s="23"/>
      <c r="G147" s="3"/>
      <c r="H147" s="3"/>
      <c r="I147" s="3"/>
      <c r="J147" s="3"/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5">
      <c r="A148" s="25" t="s">
        <v>264</v>
      </c>
      <c r="B148" s="26" t="s">
        <v>91</v>
      </c>
      <c r="C148" s="22">
        <v>43101</v>
      </c>
      <c r="D148" s="22">
        <v>43101</v>
      </c>
      <c r="E148" s="22">
        <v>15178</v>
      </c>
      <c r="F148" s="23"/>
      <c r="G148" s="3"/>
      <c r="H148" s="3"/>
      <c r="I148" s="3"/>
      <c r="J148" s="3"/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5">
      <c r="A149" s="20" t="s">
        <v>265</v>
      </c>
      <c r="B149" s="21" t="s">
        <v>266</v>
      </c>
      <c r="C149" s="24">
        <f t="shared" ref="C149:F149" si="38">SUM(C150+C151)</f>
        <v>93740</v>
      </c>
      <c r="D149" s="24">
        <f t="shared" si="38"/>
        <v>93740</v>
      </c>
      <c r="E149" s="24">
        <f t="shared" si="38"/>
        <v>1033</v>
      </c>
      <c r="F149" s="24">
        <f t="shared" si="38"/>
        <v>0</v>
      </c>
      <c r="G149" s="3"/>
      <c r="H149" s="3"/>
      <c r="I149" s="3"/>
      <c r="J149" s="3"/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5">
      <c r="A150" s="25" t="s">
        <v>267</v>
      </c>
      <c r="B150" s="26" t="s">
        <v>268</v>
      </c>
      <c r="C150" s="23"/>
      <c r="D150" s="23"/>
      <c r="E150" s="23"/>
      <c r="F150" s="23"/>
      <c r="G150" s="3"/>
      <c r="H150" s="3"/>
      <c r="I150" s="3"/>
      <c r="J150" s="3"/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5">
      <c r="A151" s="25" t="s">
        <v>269</v>
      </c>
      <c r="B151" s="26" t="s">
        <v>97</v>
      </c>
      <c r="C151" s="22">
        <v>93740</v>
      </c>
      <c r="D151" s="22">
        <v>93740</v>
      </c>
      <c r="E151" s="22">
        <v>1033</v>
      </c>
      <c r="F151" s="23"/>
      <c r="G151" s="3"/>
      <c r="H151" s="3"/>
      <c r="I151" s="3"/>
      <c r="J151" s="3"/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5">
      <c r="A152" s="20" t="s">
        <v>270</v>
      </c>
      <c r="B152" s="21" t="s">
        <v>99</v>
      </c>
      <c r="C152" s="24">
        <f t="shared" ref="C152:F152" si="39">SUM(C153)</f>
        <v>0</v>
      </c>
      <c r="D152" s="24">
        <f t="shared" si="39"/>
        <v>0</v>
      </c>
      <c r="E152" s="24">
        <f t="shared" si="39"/>
        <v>0</v>
      </c>
      <c r="F152" s="24">
        <f t="shared" si="39"/>
        <v>0</v>
      </c>
      <c r="G152" s="3"/>
      <c r="H152" s="3"/>
      <c r="I152" s="3"/>
      <c r="J152" s="3"/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5">
      <c r="A153" s="25" t="s">
        <v>271</v>
      </c>
      <c r="B153" s="26" t="s">
        <v>103</v>
      </c>
      <c r="C153" s="23"/>
      <c r="D153" s="23"/>
      <c r="E153" s="23"/>
      <c r="F153" s="23"/>
      <c r="G153" s="3"/>
      <c r="H153" s="3"/>
      <c r="I153" s="3"/>
      <c r="J153" s="3"/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5">
      <c r="A154" s="20" t="s">
        <v>272</v>
      </c>
      <c r="B154" s="20" t="s">
        <v>107</v>
      </c>
      <c r="C154" s="23"/>
      <c r="D154" s="23"/>
      <c r="E154" s="23"/>
      <c r="F154" s="23"/>
      <c r="G154" s="3"/>
      <c r="H154" s="3"/>
      <c r="I154" s="3"/>
      <c r="J154" s="3"/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5">
      <c r="A155" s="20" t="s">
        <v>273</v>
      </c>
      <c r="B155" s="21" t="s">
        <v>274</v>
      </c>
      <c r="C155" s="23"/>
      <c r="D155" s="23"/>
      <c r="E155" s="23"/>
      <c r="F155" s="23"/>
      <c r="G155" s="3"/>
      <c r="H155" s="3"/>
      <c r="I155" s="3"/>
      <c r="J155" s="3"/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5">
      <c r="A156" s="20" t="s">
        <v>275</v>
      </c>
      <c r="B156" s="21" t="s">
        <v>119</v>
      </c>
      <c r="C156" s="24">
        <f t="shared" ref="C156:F156" si="40">SUM(C157)</f>
        <v>0</v>
      </c>
      <c r="D156" s="24">
        <f t="shared" si="40"/>
        <v>0</v>
      </c>
      <c r="E156" s="24">
        <f t="shared" si="40"/>
        <v>0</v>
      </c>
      <c r="F156" s="24">
        <f t="shared" si="40"/>
        <v>0</v>
      </c>
      <c r="G156" s="3"/>
      <c r="H156" s="3"/>
      <c r="I156" s="3"/>
      <c r="J156" s="3"/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5">
      <c r="A157" s="25" t="s">
        <v>276</v>
      </c>
      <c r="B157" s="26" t="s">
        <v>121</v>
      </c>
      <c r="C157" s="23"/>
      <c r="D157" s="23"/>
      <c r="E157" s="23"/>
      <c r="F157" s="23"/>
      <c r="G157" s="3"/>
      <c r="H157" s="3"/>
      <c r="I157" s="3"/>
      <c r="J157" s="3"/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5">
      <c r="A158" s="20" t="s">
        <v>277</v>
      </c>
      <c r="B158" s="21" t="s">
        <v>278</v>
      </c>
      <c r="C158" s="23"/>
      <c r="D158" s="23"/>
      <c r="E158" s="23"/>
      <c r="F158" s="23"/>
      <c r="G158" s="3"/>
      <c r="H158" s="3"/>
      <c r="I158" s="3"/>
      <c r="J158" s="3"/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5">
      <c r="A159" s="20" t="s">
        <v>279</v>
      </c>
      <c r="B159" s="21" t="s">
        <v>280</v>
      </c>
      <c r="C159" s="23"/>
      <c r="D159" s="23"/>
      <c r="E159" s="23"/>
      <c r="F159" s="23"/>
      <c r="G159" s="3"/>
      <c r="H159" s="3"/>
      <c r="I159" s="3"/>
      <c r="J159" s="3"/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5">
      <c r="A160" s="20" t="s">
        <v>281</v>
      </c>
      <c r="B160" s="21" t="s">
        <v>127</v>
      </c>
      <c r="C160" s="24">
        <f t="shared" ref="C160:F160" si="41">SUM(C161)</f>
        <v>0</v>
      </c>
      <c r="D160" s="24">
        <f t="shared" si="41"/>
        <v>0</v>
      </c>
      <c r="E160" s="24">
        <f t="shared" si="41"/>
        <v>0</v>
      </c>
      <c r="F160" s="24">
        <f t="shared" si="41"/>
        <v>0</v>
      </c>
      <c r="G160" s="3"/>
      <c r="H160" s="3"/>
      <c r="I160" s="3"/>
      <c r="J160" s="3"/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5">
      <c r="A161" s="25" t="s">
        <v>282</v>
      </c>
      <c r="B161" s="25" t="s">
        <v>129</v>
      </c>
      <c r="C161" s="23"/>
      <c r="D161" s="23"/>
      <c r="E161" s="23"/>
      <c r="F161" s="23"/>
      <c r="G161" s="3"/>
      <c r="H161" s="3"/>
      <c r="I161" s="3"/>
      <c r="J161" s="3"/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5">
      <c r="A162" s="20" t="s">
        <v>283</v>
      </c>
      <c r="B162" s="21" t="s">
        <v>131</v>
      </c>
      <c r="C162" s="23"/>
      <c r="D162" s="23"/>
      <c r="E162" s="23"/>
      <c r="F162" s="23"/>
      <c r="G162" s="3"/>
      <c r="H162" s="3"/>
      <c r="I162" s="3"/>
      <c r="J162" s="3"/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5">
      <c r="A163" s="20" t="s">
        <v>284</v>
      </c>
      <c r="B163" s="21" t="s">
        <v>133</v>
      </c>
      <c r="C163" s="23"/>
      <c r="D163" s="23"/>
      <c r="E163" s="23"/>
      <c r="F163" s="23"/>
      <c r="G163" s="3"/>
      <c r="H163" s="3"/>
      <c r="I163" s="3"/>
      <c r="J163" s="3"/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5">
      <c r="A164" s="20" t="s">
        <v>285</v>
      </c>
      <c r="B164" s="21" t="s">
        <v>135</v>
      </c>
      <c r="C164" s="23"/>
      <c r="D164" s="23"/>
      <c r="E164" s="23"/>
      <c r="F164" s="23"/>
      <c r="G164" s="3"/>
      <c r="H164" s="3"/>
      <c r="I164" s="3"/>
      <c r="J164" s="3"/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5">
      <c r="A165" s="20" t="s">
        <v>286</v>
      </c>
      <c r="B165" s="21" t="s">
        <v>139</v>
      </c>
      <c r="C165" s="23"/>
      <c r="D165" s="23"/>
      <c r="E165" s="23"/>
      <c r="F165" s="23"/>
      <c r="G165" s="3"/>
      <c r="H165" s="3"/>
      <c r="I165" s="3"/>
      <c r="J165" s="3"/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5">
      <c r="A166" s="20" t="s">
        <v>287</v>
      </c>
      <c r="B166" s="20" t="s">
        <v>143</v>
      </c>
      <c r="C166" s="22">
        <v>267297</v>
      </c>
      <c r="D166" s="22">
        <v>267297</v>
      </c>
      <c r="E166" s="23"/>
      <c r="F166" s="23"/>
      <c r="G166" s="3"/>
      <c r="H166" s="3"/>
      <c r="I166" s="3"/>
      <c r="J166" s="3"/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5">
      <c r="A167" s="20" t="s">
        <v>288</v>
      </c>
      <c r="B167" s="20" t="s">
        <v>145</v>
      </c>
      <c r="C167" s="22">
        <v>162858</v>
      </c>
      <c r="D167" s="22">
        <v>162858</v>
      </c>
      <c r="E167" s="22">
        <v>578</v>
      </c>
      <c r="F167" s="23"/>
      <c r="G167" s="3"/>
      <c r="H167" s="3"/>
      <c r="I167" s="3"/>
      <c r="J167" s="3"/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5">
      <c r="A168" s="20" t="s">
        <v>289</v>
      </c>
      <c r="B168" s="21" t="s">
        <v>147</v>
      </c>
      <c r="C168" s="23"/>
      <c r="D168" s="23"/>
      <c r="E168" s="23"/>
      <c r="F168" s="23"/>
      <c r="G168" s="3"/>
      <c r="H168" s="3"/>
      <c r="I168" s="3"/>
      <c r="J168" s="3"/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5">
      <c r="A169" s="20" t="s">
        <v>290</v>
      </c>
      <c r="B169" s="20" t="s">
        <v>291</v>
      </c>
      <c r="C169" s="24">
        <f t="shared" ref="C169:F169" si="42">C170+C171</f>
        <v>0</v>
      </c>
      <c r="D169" s="24">
        <f t="shared" si="42"/>
        <v>0</v>
      </c>
      <c r="E169" s="24">
        <f t="shared" si="42"/>
        <v>0</v>
      </c>
      <c r="F169" s="24">
        <f t="shared" si="42"/>
        <v>0</v>
      </c>
      <c r="G169" s="3"/>
      <c r="H169" s="3"/>
      <c r="I169" s="3"/>
      <c r="J169" s="3"/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5">
      <c r="A170" s="29" t="s">
        <v>292</v>
      </c>
      <c r="B170" s="29" t="s">
        <v>151</v>
      </c>
      <c r="C170" s="23"/>
      <c r="D170" s="23"/>
      <c r="E170" s="23"/>
      <c r="F170" s="23"/>
      <c r="G170" s="3"/>
      <c r="H170" s="3"/>
      <c r="I170" s="3"/>
      <c r="J170" s="3"/>
      <c r="K170" s="3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5">
      <c r="A171" s="29" t="s">
        <v>293</v>
      </c>
      <c r="B171" s="29" t="s">
        <v>294</v>
      </c>
      <c r="C171" s="23"/>
      <c r="D171" s="23"/>
      <c r="E171" s="23"/>
      <c r="F171" s="23"/>
      <c r="G171" s="3"/>
      <c r="H171" s="3"/>
      <c r="I171" s="3"/>
      <c r="J171" s="3"/>
      <c r="K171" s="3"/>
      <c r="L171" s="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5">
      <c r="A172" s="20" t="s">
        <v>295</v>
      </c>
      <c r="B172" s="20" t="s">
        <v>155</v>
      </c>
      <c r="C172" s="23"/>
      <c r="D172" s="23"/>
      <c r="E172" s="23"/>
      <c r="F172" s="23"/>
      <c r="G172" s="3"/>
      <c r="H172" s="3"/>
      <c r="I172" s="3"/>
      <c r="J172" s="3"/>
      <c r="K172" s="3"/>
      <c r="L172" s="3"/>
      <c r="M172" s="3"/>
      <c r="N172" s="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5">
      <c r="A173" s="20" t="s">
        <v>296</v>
      </c>
      <c r="B173" s="20" t="s">
        <v>297</v>
      </c>
      <c r="C173" s="23"/>
      <c r="D173" s="23"/>
      <c r="E173" s="23"/>
      <c r="F173" s="23"/>
      <c r="G173" s="3"/>
      <c r="H173" s="3"/>
      <c r="I173" s="3"/>
      <c r="J173" s="3"/>
      <c r="K173" s="3"/>
      <c r="L173" s="3"/>
      <c r="M173" s="3"/>
      <c r="N173" s="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5">
      <c r="A174" s="27" t="s">
        <v>298</v>
      </c>
      <c r="B174" s="27" t="s">
        <v>159</v>
      </c>
      <c r="C174" s="22">
        <v>40095</v>
      </c>
      <c r="D174" s="22">
        <v>40095</v>
      </c>
      <c r="E174" s="22">
        <v>206</v>
      </c>
      <c r="F174" s="23"/>
      <c r="G174" s="28" t="s">
        <v>160</v>
      </c>
      <c r="H174" s="3"/>
      <c r="I174" s="3"/>
      <c r="J174" s="3"/>
      <c r="K174" s="3"/>
      <c r="L174" s="3"/>
      <c r="M174" s="3"/>
      <c r="N174" s="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5">
      <c r="A175" s="20" t="s">
        <v>299</v>
      </c>
      <c r="B175" s="21" t="s">
        <v>162</v>
      </c>
      <c r="C175" s="22">
        <v>91518</v>
      </c>
      <c r="D175" s="22">
        <v>91518</v>
      </c>
      <c r="E175" s="22">
        <v>13285</v>
      </c>
      <c r="F175" s="23"/>
      <c r="G175" s="3"/>
      <c r="H175" s="3"/>
      <c r="I175" s="3"/>
      <c r="J175" s="3"/>
      <c r="K175" s="3"/>
      <c r="L175" s="3"/>
      <c r="M175" s="3"/>
      <c r="N175" s="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5">
      <c r="A176" s="17" t="s">
        <v>300</v>
      </c>
      <c r="B176" s="18" t="s">
        <v>164</v>
      </c>
      <c r="C176" s="19">
        <f t="shared" ref="C176:F176" si="43">SUM(C177+C178)</f>
        <v>63576</v>
      </c>
      <c r="D176" s="19">
        <f t="shared" si="43"/>
        <v>63576</v>
      </c>
      <c r="E176" s="19">
        <f t="shared" si="43"/>
        <v>19413</v>
      </c>
      <c r="F176" s="19">
        <f t="shared" si="43"/>
        <v>0</v>
      </c>
      <c r="G176" s="3"/>
      <c r="H176" s="3"/>
      <c r="I176" s="3"/>
      <c r="J176" s="3"/>
      <c r="K176" s="3"/>
      <c r="L176" s="3"/>
      <c r="M176" s="3"/>
      <c r="N176" s="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5">
      <c r="A177" s="20" t="s">
        <v>301</v>
      </c>
      <c r="B177" s="21" t="s">
        <v>166</v>
      </c>
      <c r="C177" s="23"/>
      <c r="D177" s="23"/>
      <c r="E177" s="23"/>
      <c r="F177" s="23"/>
      <c r="G177" s="3"/>
      <c r="H177" s="3"/>
      <c r="I177" s="3"/>
      <c r="J177" s="3"/>
      <c r="K177" s="3"/>
      <c r="L177" s="3"/>
      <c r="M177" s="3"/>
      <c r="N177" s="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5">
      <c r="A178" s="20" t="s">
        <v>302</v>
      </c>
      <c r="B178" s="21" t="s">
        <v>168</v>
      </c>
      <c r="C178" s="22">
        <v>63576</v>
      </c>
      <c r="D178" s="22">
        <v>63576</v>
      </c>
      <c r="E178" s="22">
        <v>19413</v>
      </c>
      <c r="F178" s="23"/>
      <c r="G178" s="3"/>
      <c r="H178" s="3"/>
      <c r="I178" s="3"/>
      <c r="J178" s="3"/>
      <c r="K178" s="3"/>
      <c r="L178" s="3"/>
      <c r="M178" s="3"/>
      <c r="N178" s="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5">
      <c r="A179" s="17" t="s">
        <v>303</v>
      </c>
      <c r="B179" s="18" t="s">
        <v>170</v>
      </c>
      <c r="C179" s="19">
        <f t="shared" ref="C179:F179" si="44">SUM(C180+C183+C187)</f>
        <v>0</v>
      </c>
      <c r="D179" s="19">
        <f t="shared" si="44"/>
        <v>0</v>
      </c>
      <c r="E179" s="19">
        <f t="shared" si="44"/>
        <v>0</v>
      </c>
      <c r="F179" s="19">
        <f t="shared" si="44"/>
        <v>0</v>
      </c>
      <c r="G179" s="3"/>
      <c r="H179" s="3"/>
      <c r="I179" s="3"/>
      <c r="J179" s="3"/>
      <c r="K179" s="3"/>
      <c r="L179" s="3"/>
      <c r="M179" s="3"/>
      <c r="N179" s="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5">
      <c r="A180" s="20" t="s">
        <v>304</v>
      </c>
      <c r="B180" s="21" t="s">
        <v>172</v>
      </c>
      <c r="C180" s="24">
        <f t="shared" ref="C180:F180" si="45">SUM(C181+C182)</f>
        <v>0</v>
      </c>
      <c r="D180" s="24">
        <f t="shared" si="45"/>
        <v>0</v>
      </c>
      <c r="E180" s="24">
        <f t="shared" si="45"/>
        <v>0</v>
      </c>
      <c r="F180" s="24">
        <f t="shared" si="45"/>
        <v>0</v>
      </c>
      <c r="G180" s="3"/>
      <c r="H180" s="3"/>
      <c r="I180" s="3"/>
      <c r="J180" s="3"/>
      <c r="K180" s="3"/>
      <c r="L180" s="3"/>
      <c r="M180" s="3"/>
      <c r="N180" s="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.75" customHeight="1" x14ac:dyDescent="0.35">
      <c r="A181" s="25" t="s">
        <v>305</v>
      </c>
      <c r="B181" s="26" t="s">
        <v>174</v>
      </c>
      <c r="C181" s="23"/>
      <c r="D181" s="23"/>
      <c r="E181" s="23"/>
      <c r="F181" s="23"/>
      <c r="G181" s="3"/>
      <c r="H181" s="3"/>
      <c r="I181" s="3"/>
      <c r="J181" s="3"/>
      <c r="K181" s="3"/>
      <c r="L181" s="3"/>
      <c r="M181" s="3"/>
      <c r="N181" s="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5">
      <c r="A182" s="25" t="s">
        <v>306</v>
      </c>
      <c r="B182" s="26" t="s">
        <v>176</v>
      </c>
      <c r="C182" s="23"/>
      <c r="D182" s="23"/>
      <c r="E182" s="23"/>
      <c r="F182" s="23"/>
      <c r="G182" s="3"/>
      <c r="H182" s="3"/>
      <c r="I182" s="3"/>
      <c r="J182" s="3"/>
      <c r="K182" s="3"/>
      <c r="L182" s="3"/>
      <c r="M182" s="3"/>
      <c r="N182" s="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5">
      <c r="A183" s="20" t="s">
        <v>307</v>
      </c>
      <c r="B183" s="21" t="s">
        <v>178</v>
      </c>
      <c r="C183" s="24">
        <f t="shared" ref="C183:F183" si="46">SUM(C184+C185+C186)</f>
        <v>0</v>
      </c>
      <c r="D183" s="24">
        <f t="shared" si="46"/>
        <v>0</v>
      </c>
      <c r="E183" s="24">
        <f t="shared" si="46"/>
        <v>0</v>
      </c>
      <c r="F183" s="24">
        <f t="shared" si="46"/>
        <v>0</v>
      </c>
      <c r="G183" s="3"/>
      <c r="H183" s="3"/>
      <c r="I183" s="3"/>
      <c r="J183" s="3"/>
      <c r="K183" s="3"/>
      <c r="L183" s="3"/>
      <c r="M183" s="3"/>
      <c r="N183" s="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30.75" customHeight="1" x14ac:dyDescent="0.35">
      <c r="A184" s="25" t="s">
        <v>308</v>
      </c>
      <c r="B184" s="26" t="s">
        <v>174</v>
      </c>
      <c r="C184" s="23"/>
      <c r="D184" s="23"/>
      <c r="E184" s="23"/>
      <c r="F184" s="23"/>
      <c r="G184" s="3"/>
      <c r="H184" s="3"/>
      <c r="I184" s="3"/>
      <c r="J184" s="3"/>
      <c r="K184" s="3"/>
      <c r="L184" s="3"/>
      <c r="M184" s="3"/>
      <c r="N184" s="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5">
      <c r="A185" s="25" t="s">
        <v>309</v>
      </c>
      <c r="B185" s="26" t="s">
        <v>181</v>
      </c>
      <c r="C185" s="23"/>
      <c r="D185" s="23"/>
      <c r="E185" s="23"/>
      <c r="F185" s="23"/>
      <c r="G185" s="3"/>
      <c r="H185" s="3"/>
      <c r="I185" s="3"/>
      <c r="J185" s="3"/>
      <c r="K185" s="3"/>
      <c r="L185" s="3"/>
      <c r="M185" s="3"/>
      <c r="N185" s="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5">
      <c r="A186" s="25" t="s">
        <v>310</v>
      </c>
      <c r="B186" s="26" t="s">
        <v>183</v>
      </c>
      <c r="C186" s="23"/>
      <c r="D186" s="23"/>
      <c r="E186" s="23"/>
      <c r="F186" s="23"/>
      <c r="G186" s="3"/>
      <c r="H186" s="3"/>
      <c r="I186" s="3"/>
      <c r="J186" s="3"/>
      <c r="K186" s="3"/>
      <c r="L186" s="3"/>
      <c r="M186" s="3"/>
      <c r="N186" s="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5">
      <c r="A187" s="20" t="s">
        <v>311</v>
      </c>
      <c r="B187" s="21" t="s">
        <v>185</v>
      </c>
      <c r="C187" s="24">
        <f t="shared" ref="C187:F187" si="47">SUM(C188+C189+C190+C191)</f>
        <v>0</v>
      </c>
      <c r="D187" s="24">
        <f t="shared" si="47"/>
        <v>0</v>
      </c>
      <c r="E187" s="24">
        <f t="shared" si="47"/>
        <v>0</v>
      </c>
      <c r="F187" s="24">
        <f t="shared" si="47"/>
        <v>0</v>
      </c>
      <c r="G187" s="3"/>
      <c r="H187" s="3"/>
      <c r="I187" s="3"/>
      <c r="J187" s="3"/>
      <c r="K187" s="3"/>
      <c r="L187" s="3"/>
      <c r="M187" s="3"/>
      <c r="N187" s="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35">
      <c r="A188" s="25" t="s">
        <v>312</v>
      </c>
      <c r="B188" s="26" t="s">
        <v>174</v>
      </c>
      <c r="C188" s="23"/>
      <c r="D188" s="23"/>
      <c r="E188" s="23"/>
      <c r="F188" s="23"/>
      <c r="G188" s="3"/>
      <c r="H188" s="3"/>
      <c r="I188" s="3"/>
      <c r="J188" s="3"/>
      <c r="K188" s="3"/>
      <c r="L188" s="3"/>
      <c r="M188" s="3"/>
      <c r="N188" s="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5">
      <c r="A189" s="25" t="s">
        <v>313</v>
      </c>
      <c r="B189" s="26" t="s">
        <v>190</v>
      </c>
      <c r="C189" s="23"/>
      <c r="D189" s="23"/>
      <c r="E189" s="23"/>
      <c r="F189" s="23"/>
      <c r="G189" s="3"/>
      <c r="H189" s="3"/>
      <c r="I189" s="3"/>
      <c r="J189" s="3"/>
      <c r="K189" s="3"/>
      <c r="L189" s="3"/>
      <c r="M189" s="3"/>
      <c r="N189" s="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5">
      <c r="A190" s="25" t="s">
        <v>314</v>
      </c>
      <c r="B190" s="26" t="s">
        <v>192</v>
      </c>
      <c r="C190" s="23"/>
      <c r="D190" s="23"/>
      <c r="E190" s="23"/>
      <c r="F190" s="23"/>
      <c r="G190" s="3"/>
      <c r="H190" s="3"/>
      <c r="I190" s="3"/>
      <c r="J190" s="3"/>
      <c r="K190" s="3"/>
      <c r="L190" s="3"/>
      <c r="M190" s="3"/>
      <c r="N190" s="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5">
      <c r="A191" s="25" t="s">
        <v>315</v>
      </c>
      <c r="B191" s="26" t="s">
        <v>316</v>
      </c>
      <c r="C191" s="23"/>
      <c r="D191" s="23"/>
      <c r="E191" s="23"/>
      <c r="F191" s="23"/>
      <c r="G191" s="3"/>
      <c r="H191" s="3"/>
      <c r="I191" s="3"/>
      <c r="J191" s="3"/>
      <c r="K191" s="3"/>
      <c r="L191" s="3"/>
      <c r="M191" s="3"/>
      <c r="N191" s="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5">
      <c r="A192" s="17" t="s">
        <v>317</v>
      </c>
      <c r="B192" s="18" t="s">
        <v>196</v>
      </c>
      <c r="C192" s="19">
        <f t="shared" ref="C192:F192" si="48">SUM(C193+C194+C195+C196+C197+C198)</f>
        <v>0</v>
      </c>
      <c r="D192" s="19">
        <f t="shared" si="48"/>
        <v>0</v>
      </c>
      <c r="E192" s="19">
        <f t="shared" si="48"/>
        <v>3604</v>
      </c>
      <c r="F192" s="19">
        <f t="shared" si="48"/>
        <v>0</v>
      </c>
      <c r="G192" s="3"/>
      <c r="H192" s="3"/>
      <c r="I192" s="3"/>
      <c r="J192" s="3"/>
      <c r="K192" s="3"/>
      <c r="L192" s="3"/>
      <c r="M192" s="3"/>
      <c r="N192" s="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5">
      <c r="A193" s="20" t="s">
        <v>318</v>
      </c>
      <c r="B193" s="21" t="s">
        <v>198</v>
      </c>
      <c r="C193" s="23"/>
      <c r="D193" s="23"/>
      <c r="E193" s="23"/>
      <c r="F193" s="23"/>
      <c r="G193" s="3"/>
      <c r="H193" s="3"/>
      <c r="I193" s="3"/>
      <c r="J193" s="3"/>
      <c r="K193" s="3"/>
      <c r="L193" s="3"/>
      <c r="M193" s="3"/>
      <c r="N193" s="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5">
      <c r="A194" s="20" t="s">
        <v>319</v>
      </c>
      <c r="B194" s="21" t="s">
        <v>200</v>
      </c>
      <c r="C194" s="23"/>
      <c r="D194" s="23"/>
      <c r="E194" s="23"/>
      <c r="F194" s="23"/>
      <c r="G194" s="3"/>
      <c r="H194" s="3"/>
      <c r="I194" s="3"/>
      <c r="J194" s="3"/>
      <c r="K194" s="3"/>
      <c r="L194" s="3"/>
      <c r="M194" s="3"/>
      <c r="N194" s="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5">
      <c r="A195" s="20" t="s">
        <v>320</v>
      </c>
      <c r="B195" s="21" t="s">
        <v>202</v>
      </c>
      <c r="C195" s="23"/>
      <c r="D195" s="23"/>
      <c r="E195" s="23"/>
      <c r="F195" s="23"/>
      <c r="G195" s="3"/>
      <c r="H195" s="3"/>
      <c r="I195" s="3"/>
      <c r="J195" s="3"/>
      <c r="K195" s="3"/>
      <c r="L195" s="3"/>
      <c r="M195" s="3"/>
      <c r="N195" s="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5">
      <c r="A196" s="20" t="s">
        <v>321</v>
      </c>
      <c r="B196" s="21" t="s">
        <v>204</v>
      </c>
      <c r="C196" s="23"/>
      <c r="D196" s="23"/>
      <c r="E196" s="22">
        <v>3604</v>
      </c>
      <c r="F196" s="23"/>
      <c r="G196" s="3"/>
      <c r="H196" s="3"/>
      <c r="I196" s="3"/>
      <c r="J196" s="3"/>
      <c r="K196" s="3"/>
      <c r="L196" s="3"/>
      <c r="M196" s="3"/>
      <c r="N196" s="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5">
      <c r="A197" s="20" t="s">
        <v>322</v>
      </c>
      <c r="B197" s="21" t="s">
        <v>206</v>
      </c>
      <c r="C197" s="23"/>
      <c r="D197" s="23"/>
      <c r="E197" s="23"/>
      <c r="F197" s="23"/>
      <c r="G197" s="3"/>
      <c r="H197" s="3"/>
      <c r="I197" s="3"/>
      <c r="J197" s="3"/>
      <c r="K197" s="3"/>
      <c r="L197" s="3"/>
      <c r="M197" s="3"/>
      <c r="N197" s="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5">
      <c r="A198" s="20" t="s">
        <v>323</v>
      </c>
      <c r="B198" s="21" t="s">
        <v>208</v>
      </c>
      <c r="C198" s="23"/>
      <c r="D198" s="23"/>
      <c r="E198" s="23"/>
      <c r="F198" s="23"/>
      <c r="G198" s="3"/>
      <c r="H198" s="3"/>
      <c r="I198" s="3"/>
      <c r="J198" s="3"/>
      <c r="K198" s="3"/>
      <c r="L198" s="3"/>
      <c r="M198" s="3"/>
      <c r="N198" s="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5">
      <c r="A199" s="17" t="s">
        <v>324</v>
      </c>
      <c r="B199" s="18" t="s">
        <v>210</v>
      </c>
      <c r="C199" s="19">
        <f t="shared" ref="C199:F199" si="49">SUM(C200+C203+C204+C206)</f>
        <v>16126</v>
      </c>
      <c r="D199" s="19">
        <f t="shared" si="49"/>
        <v>16126</v>
      </c>
      <c r="E199" s="19">
        <f t="shared" si="49"/>
        <v>3030</v>
      </c>
      <c r="F199" s="19">
        <f t="shared" si="49"/>
        <v>0</v>
      </c>
      <c r="G199" s="3"/>
      <c r="H199" s="3"/>
      <c r="I199" s="3"/>
      <c r="J199" s="3"/>
      <c r="K199" s="3"/>
      <c r="L199" s="3"/>
      <c r="M199" s="3"/>
      <c r="N199" s="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5">
      <c r="A200" s="20" t="s">
        <v>325</v>
      </c>
      <c r="B200" s="21" t="s">
        <v>212</v>
      </c>
      <c r="C200" s="24">
        <f t="shared" ref="C200:F200" si="50">SUM(C201+C202)</f>
        <v>16126</v>
      </c>
      <c r="D200" s="24">
        <f t="shared" si="50"/>
        <v>16126</v>
      </c>
      <c r="E200" s="24">
        <f t="shared" si="50"/>
        <v>0</v>
      </c>
      <c r="F200" s="24">
        <f t="shared" si="50"/>
        <v>0</v>
      </c>
      <c r="G200" s="3"/>
      <c r="H200" s="3"/>
      <c r="I200" s="3"/>
      <c r="J200" s="3"/>
      <c r="K200" s="3"/>
      <c r="L200" s="3"/>
      <c r="M200" s="3"/>
      <c r="N200" s="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5">
      <c r="A201" s="25" t="s">
        <v>326</v>
      </c>
      <c r="B201" s="26" t="s">
        <v>214</v>
      </c>
      <c r="C201" s="23"/>
      <c r="D201" s="23"/>
      <c r="E201" s="23"/>
      <c r="F201" s="23"/>
      <c r="G201" s="3"/>
      <c r="H201" s="3"/>
      <c r="I201" s="3"/>
      <c r="J201" s="3"/>
      <c r="K201" s="3"/>
      <c r="L201" s="3"/>
      <c r="M201" s="3"/>
      <c r="N201" s="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5">
      <c r="A202" s="25" t="s">
        <v>327</v>
      </c>
      <c r="B202" s="26" t="s">
        <v>216</v>
      </c>
      <c r="C202" s="22">
        <v>16126</v>
      </c>
      <c r="D202" s="22">
        <v>16126</v>
      </c>
      <c r="E202" s="23"/>
      <c r="F202" s="23"/>
      <c r="G202" s="3"/>
      <c r="H202" s="3"/>
      <c r="I202" s="3"/>
      <c r="J202" s="3"/>
      <c r="K202" s="3"/>
      <c r="L202" s="3"/>
      <c r="M202" s="3"/>
      <c r="N202" s="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5">
      <c r="A203" s="20" t="s">
        <v>328</v>
      </c>
      <c r="B203" s="21" t="s">
        <v>218</v>
      </c>
      <c r="C203" s="23"/>
      <c r="D203" s="23"/>
      <c r="E203" s="22">
        <v>3030</v>
      </c>
      <c r="F203" s="23"/>
      <c r="G203" s="3"/>
      <c r="H203" s="3"/>
      <c r="I203" s="3"/>
      <c r="J203" s="3"/>
      <c r="K203" s="3"/>
      <c r="L203" s="3"/>
      <c r="M203" s="3"/>
      <c r="N203" s="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5">
      <c r="A204" s="20" t="s">
        <v>329</v>
      </c>
      <c r="B204" s="21" t="s">
        <v>220</v>
      </c>
      <c r="C204" s="24">
        <f t="shared" ref="C204:F204" si="51">SUM(C205)</f>
        <v>0</v>
      </c>
      <c r="D204" s="24">
        <f t="shared" si="51"/>
        <v>0</v>
      </c>
      <c r="E204" s="24">
        <f t="shared" si="51"/>
        <v>0</v>
      </c>
      <c r="F204" s="24">
        <f t="shared" si="51"/>
        <v>0</v>
      </c>
      <c r="G204" s="3"/>
      <c r="H204" s="3"/>
      <c r="I204" s="3"/>
      <c r="J204" s="3"/>
      <c r="K204" s="3"/>
      <c r="L204" s="3"/>
      <c r="M204" s="3"/>
      <c r="N204" s="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5">
      <c r="A205" s="25" t="s">
        <v>330</v>
      </c>
      <c r="B205" s="26" t="s">
        <v>222</v>
      </c>
      <c r="C205" s="23"/>
      <c r="D205" s="23"/>
      <c r="E205" s="23"/>
      <c r="F205" s="23"/>
      <c r="G205" s="3"/>
      <c r="H205" s="3"/>
      <c r="I205" s="3"/>
      <c r="J205" s="3"/>
      <c r="K205" s="3"/>
      <c r="L205" s="3"/>
      <c r="M205" s="3"/>
      <c r="N205" s="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5">
      <c r="A206" s="20" t="s">
        <v>331</v>
      </c>
      <c r="B206" s="21" t="s">
        <v>224</v>
      </c>
      <c r="C206" s="23"/>
      <c r="D206" s="23"/>
      <c r="E206" s="23"/>
      <c r="F206" s="23"/>
      <c r="G206" s="3"/>
      <c r="H206" s="3"/>
      <c r="I206" s="3"/>
      <c r="J206" s="3"/>
      <c r="K206" s="3"/>
      <c r="L206" s="3"/>
      <c r="M206" s="3"/>
      <c r="N206" s="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5">
      <c r="A207" s="14" t="s">
        <v>332</v>
      </c>
      <c r="B207" s="15" t="s">
        <v>333</v>
      </c>
      <c r="C207" s="16">
        <f t="shared" ref="C207:F207" si="52">SUM(C208+C209+C210+C211+C216+C217+C218+C219)</f>
        <v>533091</v>
      </c>
      <c r="D207" s="16">
        <f t="shared" si="52"/>
        <v>533091</v>
      </c>
      <c r="E207" s="16">
        <f t="shared" si="52"/>
        <v>377087</v>
      </c>
      <c r="F207" s="16">
        <f t="shared" si="52"/>
        <v>0</v>
      </c>
      <c r="G207" s="3"/>
      <c r="H207" s="3"/>
      <c r="I207" s="3"/>
      <c r="J207" s="3"/>
      <c r="K207" s="3"/>
      <c r="L207" s="3"/>
      <c r="M207" s="3"/>
      <c r="N207" s="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5">
      <c r="A208" s="17" t="s">
        <v>334</v>
      </c>
      <c r="B208" s="18" t="s">
        <v>335</v>
      </c>
      <c r="C208" s="30">
        <v>46322</v>
      </c>
      <c r="D208" s="30">
        <v>46322</v>
      </c>
      <c r="E208" s="30">
        <v>16766</v>
      </c>
      <c r="F208" s="31"/>
      <c r="G208" s="3"/>
      <c r="H208" s="3"/>
      <c r="I208" s="3"/>
      <c r="J208" s="3"/>
      <c r="K208" s="3"/>
      <c r="L208" s="3"/>
      <c r="M208" s="3"/>
      <c r="N208" s="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5">
      <c r="A209" s="17" t="s">
        <v>336</v>
      </c>
      <c r="B209" s="18" t="s">
        <v>337</v>
      </c>
      <c r="C209" s="31"/>
      <c r="D209" s="31"/>
      <c r="E209" s="31"/>
      <c r="F209" s="31"/>
      <c r="G209" s="3"/>
      <c r="H209" s="3"/>
      <c r="I209" s="3"/>
      <c r="J209" s="3"/>
      <c r="K209" s="3"/>
      <c r="L209" s="3"/>
      <c r="M209" s="3"/>
      <c r="N209" s="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5">
      <c r="A210" s="17" t="s">
        <v>338</v>
      </c>
      <c r="B210" s="18" t="s">
        <v>339</v>
      </c>
      <c r="C210" s="31"/>
      <c r="D210" s="31"/>
      <c r="E210" s="31"/>
      <c r="F210" s="31"/>
      <c r="G210" s="3"/>
      <c r="H210" s="3"/>
      <c r="I210" s="3"/>
      <c r="J210" s="3"/>
      <c r="K210" s="3"/>
      <c r="L210" s="3"/>
      <c r="M210" s="3"/>
      <c r="N210" s="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5">
      <c r="A211" s="17" t="s">
        <v>340</v>
      </c>
      <c r="B211" s="18" t="s">
        <v>341</v>
      </c>
      <c r="C211" s="19">
        <f t="shared" ref="C211:F211" si="53">SUM(C212+C213+C214+C215)</f>
        <v>428409</v>
      </c>
      <c r="D211" s="19">
        <f t="shared" si="53"/>
        <v>428409</v>
      </c>
      <c r="E211" s="19">
        <f t="shared" si="53"/>
        <v>344373</v>
      </c>
      <c r="F211" s="19">
        <f t="shared" si="53"/>
        <v>0</v>
      </c>
      <c r="G211" s="3"/>
      <c r="H211" s="3"/>
      <c r="I211" s="3"/>
      <c r="J211" s="3"/>
      <c r="K211" s="3"/>
      <c r="L211" s="3"/>
      <c r="M211" s="3"/>
      <c r="N211" s="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5">
      <c r="A212" s="20" t="s">
        <v>342</v>
      </c>
      <c r="B212" s="20" t="s">
        <v>343</v>
      </c>
      <c r="C212" s="22">
        <v>359050</v>
      </c>
      <c r="D212" s="22">
        <v>359050</v>
      </c>
      <c r="E212" s="22">
        <v>291212</v>
      </c>
      <c r="F212" s="23"/>
      <c r="G212" s="3"/>
      <c r="H212" s="3"/>
      <c r="I212" s="3"/>
      <c r="J212" s="3"/>
      <c r="K212" s="3"/>
      <c r="L212" s="3"/>
      <c r="M212" s="3"/>
      <c r="N212" s="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5">
      <c r="A213" s="20" t="s">
        <v>344</v>
      </c>
      <c r="B213" s="20" t="s">
        <v>164</v>
      </c>
      <c r="C213" s="22">
        <v>3706</v>
      </c>
      <c r="D213" s="22">
        <v>3706</v>
      </c>
      <c r="E213" s="22">
        <v>24181</v>
      </c>
      <c r="F213" s="23"/>
      <c r="G213" s="3"/>
      <c r="H213" s="3"/>
      <c r="I213" s="3"/>
      <c r="J213" s="3"/>
      <c r="K213" s="3"/>
      <c r="L213" s="3"/>
      <c r="M213" s="3"/>
      <c r="N213" s="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5">
      <c r="A214" s="20" t="s">
        <v>345</v>
      </c>
      <c r="B214" s="20" t="s">
        <v>196</v>
      </c>
      <c r="C214" s="22">
        <v>49826</v>
      </c>
      <c r="D214" s="22">
        <v>49826</v>
      </c>
      <c r="E214" s="22">
        <v>26034</v>
      </c>
      <c r="F214" s="23"/>
      <c r="G214" s="3"/>
      <c r="H214" s="3"/>
      <c r="I214" s="3"/>
      <c r="J214" s="3"/>
      <c r="K214" s="3"/>
      <c r="L214" s="3"/>
      <c r="M214" s="3"/>
      <c r="N214" s="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5">
      <c r="A215" s="20" t="s">
        <v>346</v>
      </c>
      <c r="B215" s="20" t="s">
        <v>210</v>
      </c>
      <c r="C215" s="22">
        <v>15827</v>
      </c>
      <c r="D215" s="22">
        <v>15827</v>
      </c>
      <c r="E215" s="22">
        <v>2946</v>
      </c>
      <c r="F215" s="23"/>
      <c r="G215" s="3"/>
      <c r="H215" s="3"/>
      <c r="I215" s="3"/>
      <c r="J215" s="3"/>
      <c r="K215" s="3"/>
      <c r="L215" s="3"/>
      <c r="M215" s="3"/>
      <c r="N215" s="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5">
      <c r="A216" s="17" t="s">
        <v>347</v>
      </c>
      <c r="B216" s="17" t="s">
        <v>348</v>
      </c>
      <c r="C216" s="31"/>
      <c r="D216" s="31"/>
      <c r="E216" s="31"/>
      <c r="F216" s="31"/>
      <c r="G216" s="3"/>
      <c r="H216" s="3"/>
      <c r="I216" s="3"/>
      <c r="J216" s="3"/>
      <c r="K216" s="3"/>
      <c r="L216" s="3"/>
      <c r="M216" s="3"/>
      <c r="N216" s="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5">
      <c r="A217" s="17" t="s">
        <v>349</v>
      </c>
      <c r="B217" s="18" t="s">
        <v>350</v>
      </c>
      <c r="C217" s="31"/>
      <c r="D217" s="31"/>
      <c r="E217" s="31"/>
      <c r="F217" s="31"/>
      <c r="G217" s="3"/>
      <c r="H217" s="3"/>
      <c r="I217" s="3"/>
      <c r="J217" s="3"/>
      <c r="K217" s="3"/>
      <c r="L217" s="3"/>
      <c r="M217" s="3"/>
      <c r="N217" s="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5">
      <c r="A218" s="17" t="s">
        <v>351</v>
      </c>
      <c r="B218" s="18" t="s">
        <v>352</v>
      </c>
      <c r="C218" s="31"/>
      <c r="D218" s="31"/>
      <c r="E218" s="31"/>
      <c r="F218" s="31"/>
      <c r="G218" s="3"/>
      <c r="H218" s="3"/>
      <c r="I218" s="3"/>
      <c r="J218" s="3"/>
      <c r="K218" s="3"/>
      <c r="L218" s="3"/>
      <c r="M218" s="3"/>
      <c r="N218" s="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5">
      <c r="A219" s="17" t="s">
        <v>353</v>
      </c>
      <c r="B219" s="17" t="s">
        <v>354</v>
      </c>
      <c r="C219" s="19">
        <f t="shared" ref="C219:F219" si="54">SUM(C220+C221)</f>
        <v>58360</v>
      </c>
      <c r="D219" s="19">
        <f t="shared" si="54"/>
        <v>58360</v>
      </c>
      <c r="E219" s="19">
        <f t="shared" si="54"/>
        <v>15948</v>
      </c>
      <c r="F219" s="19">
        <f t="shared" si="54"/>
        <v>0</v>
      </c>
      <c r="G219" s="3"/>
      <c r="H219" s="3"/>
      <c r="I219" s="3"/>
      <c r="J219" s="3"/>
      <c r="K219" s="3"/>
      <c r="L219" s="3"/>
      <c r="M219" s="3"/>
      <c r="N219" s="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5">
      <c r="A220" s="20" t="s">
        <v>355</v>
      </c>
      <c r="B220" s="21" t="s">
        <v>356</v>
      </c>
      <c r="C220" s="22">
        <v>56877</v>
      </c>
      <c r="D220" s="22">
        <v>56877</v>
      </c>
      <c r="E220" s="22">
        <v>14264</v>
      </c>
      <c r="F220" s="23"/>
      <c r="G220" s="3"/>
      <c r="H220" s="3"/>
      <c r="I220" s="3"/>
      <c r="J220" s="3"/>
      <c r="K220" s="3"/>
      <c r="L220" s="3"/>
      <c r="M220" s="3"/>
      <c r="N220" s="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5">
      <c r="A221" s="20" t="s">
        <v>357</v>
      </c>
      <c r="B221" s="21" t="s">
        <v>354</v>
      </c>
      <c r="C221" s="22">
        <v>1483</v>
      </c>
      <c r="D221" s="22">
        <v>1483</v>
      </c>
      <c r="E221" s="22">
        <v>1684</v>
      </c>
      <c r="F221" s="23"/>
      <c r="G221" s="3"/>
      <c r="H221" s="3"/>
      <c r="I221" s="3"/>
      <c r="J221" s="3"/>
      <c r="K221" s="3"/>
      <c r="L221" s="3"/>
      <c r="M221" s="3"/>
      <c r="N221" s="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5">
      <c r="A222" s="14" t="s">
        <v>358</v>
      </c>
      <c r="B222" s="15" t="s">
        <v>359</v>
      </c>
      <c r="C222" s="16">
        <f t="shared" ref="C222:F222" si="55">SUM(C223+C225+C229)</f>
        <v>12000</v>
      </c>
      <c r="D222" s="16">
        <f t="shared" si="55"/>
        <v>12000</v>
      </c>
      <c r="E222" s="16">
        <f t="shared" si="55"/>
        <v>5154</v>
      </c>
      <c r="F222" s="16">
        <f t="shared" si="55"/>
        <v>0</v>
      </c>
      <c r="G222" s="3"/>
      <c r="H222" s="3"/>
      <c r="I222" s="3"/>
      <c r="J222" s="3"/>
      <c r="K222" s="3"/>
      <c r="L222" s="3"/>
      <c r="M222" s="3"/>
      <c r="N222" s="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5">
      <c r="A223" s="17" t="s">
        <v>360</v>
      </c>
      <c r="B223" s="18" t="s">
        <v>361</v>
      </c>
      <c r="C223" s="19">
        <f t="shared" ref="C223:F223" si="56">SUM(C224)</f>
        <v>0</v>
      </c>
      <c r="D223" s="19">
        <f t="shared" si="56"/>
        <v>0</v>
      </c>
      <c r="E223" s="19">
        <f t="shared" si="56"/>
        <v>0</v>
      </c>
      <c r="F223" s="19">
        <f t="shared" si="56"/>
        <v>0</v>
      </c>
      <c r="G223" s="3"/>
      <c r="H223" s="3"/>
      <c r="I223" s="3"/>
      <c r="J223" s="3"/>
      <c r="K223" s="3"/>
      <c r="L223" s="3"/>
      <c r="M223" s="3"/>
      <c r="N223" s="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5">
      <c r="A224" s="20" t="s">
        <v>362</v>
      </c>
      <c r="B224" s="21" t="s">
        <v>363</v>
      </c>
      <c r="C224" s="23"/>
      <c r="D224" s="23"/>
      <c r="E224" s="23"/>
      <c r="F224" s="23"/>
      <c r="G224" s="3"/>
      <c r="H224" s="3"/>
      <c r="I224" s="3"/>
      <c r="J224" s="3"/>
      <c r="K224" s="3"/>
      <c r="L224" s="3"/>
      <c r="M224" s="3"/>
      <c r="N224" s="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5">
      <c r="A225" s="17" t="s">
        <v>364</v>
      </c>
      <c r="B225" s="18" t="s">
        <v>365</v>
      </c>
      <c r="C225" s="19">
        <f t="shared" ref="C225:F225" si="57">SUM(C226+C227+C228)</f>
        <v>12000</v>
      </c>
      <c r="D225" s="19">
        <f t="shared" si="57"/>
        <v>12000</v>
      </c>
      <c r="E225" s="19">
        <f t="shared" si="57"/>
        <v>5154</v>
      </c>
      <c r="F225" s="19">
        <f t="shared" si="57"/>
        <v>0</v>
      </c>
      <c r="G225" s="3"/>
      <c r="H225" s="3"/>
      <c r="I225" s="3"/>
      <c r="J225" s="3"/>
      <c r="K225" s="3"/>
      <c r="L225" s="3"/>
      <c r="M225" s="3"/>
      <c r="N225" s="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5">
      <c r="A226" s="20" t="s">
        <v>366</v>
      </c>
      <c r="B226" s="21" t="s">
        <v>367</v>
      </c>
      <c r="C226" s="23"/>
      <c r="D226" s="23"/>
      <c r="E226" s="23"/>
      <c r="F226" s="23"/>
      <c r="G226" s="3"/>
      <c r="H226" s="3"/>
      <c r="I226" s="3"/>
      <c r="J226" s="3"/>
      <c r="K226" s="3"/>
      <c r="L226" s="3"/>
      <c r="M226" s="3"/>
      <c r="N226" s="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5">
      <c r="A227" s="20" t="s">
        <v>368</v>
      </c>
      <c r="B227" s="21" t="s">
        <v>369</v>
      </c>
      <c r="C227" s="23"/>
      <c r="D227" s="23"/>
      <c r="E227" s="23"/>
      <c r="F227" s="23"/>
      <c r="G227" s="3"/>
      <c r="H227" s="3"/>
      <c r="I227" s="3"/>
      <c r="J227" s="3"/>
      <c r="K227" s="3"/>
      <c r="L227" s="3"/>
      <c r="M227" s="3"/>
      <c r="N227" s="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5">
      <c r="A228" s="20" t="s">
        <v>370</v>
      </c>
      <c r="B228" s="21" t="s">
        <v>371</v>
      </c>
      <c r="C228" s="23">
        <v>12000</v>
      </c>
      <c r="D228" s="23">
        <v>12000</v>
      </c>
      <c r="E228" s="22">
        <v>5154</v>
      </c>
      <c r="F228" s="23"/>
      <c r="G228" s="3"/>
      <c r="H228" s="3"/>
      <c r="I228" s="3"/>
      <c r="J228" s="3"/>
      <c r="K228" s="3"/>
      <c r="L228" s="3"/>
      <c r="M228" s="3"/>
      <c r="N228" s="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5">
      <c r="A229" s="17" t="s">
        <v>372</v>
      </c>
      <c r="B229" s="18" t="s">
        <v>373</v>
      </c>
      <c r="C229" s="31"/>
      <c r="D229" s="31"/>
      <c r="E229" s="31"/>
      <c r="F229" s="31"/>
      <c r="G229" s="3"/>
      <c r="H229" s="3"/>
      <c r="I229" s="3"/>
      <c r="J229" s="3"/>
      <c r="K229" s="3"/>
      <c r="L229" s="3"/>
      <c r="M229" s="3"/>
      <c r="N229" s="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5">
      <c r="A230" s="9" t="s">
        <v>374</v>
      </c>
      <c r="B230" s="10" t="s">
        <v>375</v>
      </c>
      <c r="C230" s="11">
        <f t="shared" ref="C230:F230" si="58">SUM(C231+C234+C238+C243+C261+C271+C280+C285+C298+C306+C312+C317)</f>
        <v>272492</v>
      </c>
      <c r="D230" s="11">
        <f t="shared" si="58"/>
        <v>272492</v>
      </c>
      <c r="E230" s="11">
        <f t="shared" si="58"/>
        <v>72582</v>
      </c>
      <c r="F230" s="11">
        <f t="shared" si="58"/>
        <v>0</v>
      </c>
      <c r="G230" s="12" t="s">
        <v>9</v>
      </c>
      <c r="H230" s="3"/>
      <c r="I230" s="3"/>
      <c r="J230" s="3"/>
      <c r="K230" s="3"/>
      <c r="L230" s="3"/>
      <c r="M230" s="3"/>
      <c r="N230" s="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5">
      <c r="A231" s="14" t="s">
        <v>376</v>
      </c>
      <c r="B231" s="15" t="s">
        <v>377</v>
      </c>
      <c r="C231" s="16">
        <f t="shared" ref="C231:F231" si="59">SUM(C232+C233)</f>
        <v>0</v>
      </c>
      <c r="D231" s="16">
        <f t="shared" si="59"/>
        <v>0</v>
      </c>
      <c r="E231" s="16">
        <f t="shared" si="59"/>
        <v>0</v>
      </c>
      <c r="F231" s="16">
        <f t="shared" si="59"/>
        <v>0</v>
      </c>
      <c r="G231" s="3"/>
      <c r="H231" s="3"/>
      <c r="I231" s="3"/>
      <c r="J231" s="3"/>
      <c r="K231" s="3"/>
      <c r="L231" s="3"/>
      <c r="M231" s="3"/>
      <c r="N231" s="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5">
      <c r="A232" s="17" t="s">
        <v>378</v>
      </c>
      <c r="B232" s="18" t="s">
        <v>379</v>
      </c>
      <c r="C232" s="31"/>
      <c r="D232" s="31"/>
      <c r="E232" s="31"/>
      <c r="F232" s="31"/>
      <c r="G232" s="3"/>
      <c r="H232" s="3"/>
      <c r="I232" s="3"/>
      <c r="J232" s="3"/>
      <c r="K232" s="3"/>
      <c r="L232" s="3"/>
      <c r="M232" s="3"/>
      <c r="N232" s="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5">
      <c r="A233" s="17" t="s">
        <v>380</v>
      </c>
      <c r="B233" s="18" t="s">
        <v>381</v>
      </c>
      <c r="C233" s="31"/>
      <c r="D233" s="31"/>
      <c r="E233" s="31"/>
      <c r="F233" s="31"/>
      <c r="G233" s="3"/>
      <c r="H233" s="3"/>
      <c r="I233" s="3"/>
      <c r="J233" s="3"/>
      <c r="K233" s="3"/>
      <c r="L233" s="3"/>
      <c r="M233" s="3"/>
      <c r="N233" s="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5">
      <c r="A234" s="14" t="s">
        <v>382</v>
      </c>
      <c r="B234" s="15" t="s">
        <v>383</v>
      </c>
      <c r="C234" s="16">
        <f t="shared" ref="C234:F234" si="60">SUM(C235+C236+C237)</f>
        <v>0</v>
      </c>
      <c r="D234" s="16">
        <f t="shared" si="60"/>
        <v>0</v>
      </c>
      <c r="E234" s="16">
        <f t="shared" si="60"/>
        <v>0</v>
      </c>
      <c r="F234" s="16">
        <f t="shared" si="60"/>
        <v>0</v>
      </c>
      <c r="G234" s="3"/>
      <c r="H234" s="3"/>
      <c r="I234" s="3"/>
      <c r="J234" s="3"/>
      <c r="K234" s="3"/>
      <c r="L234" s="3"/>
      <c r="M234" s="3"/>
      <c r="N234" s="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5">
      <c r="A235" s="17" t="s">
        <v>384</v>
      </c>
      <c r="B235" s="18" t="s">
        <v>385</v>
      </c>
      <c r="C235" s="31"/>
      <c r="D235" s="31"/>
      <c r="E235" s="31"/>
      <c r="F235" s="31"/>
      <c r="G235" s="3"/>
      <c r="H235" s="3"/>
      <c r="I235" s="3"/>
      <c r="J235" s="3"/>
      <c r="K235" s="3"/>
      <c r="L235" s="3"/>
      <c r="M235" s="3"/>
      <c r="N235" s="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5">
      <c r="A236" s="17" t="s">
        <v>386</v>
      </c>
      <c r="B236" s="18" t="s">
        <v>387</v>
      </c>
      <c r="C236" s="31"/>
      <c r="D236" s="31"/>
      <c r="E236" s="31"/>
      <c r="F236" s="31"/>
      <c r="G236" s="3"/>
      <c r="H236" s="3"/>
      <c r="I236" s="3"/>
      <c r="J236" s="3"/>
      <c r="K236" s="3"/>
      <c r="L236" s="3"/>
      <c r="M236" s="3"/>
      <c r="N236" s="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5">
      <c r="A237" s="17" t="s">
        <v>388</v>
      </c>
      <c r="B237" s="18" t="s">
        <v>389</v>
      </c>
      <c r="C237" s="31"/>
      <c r="D237" s="31"/>
      <c r="E237" s="31"/>
      <c r="F237" s="31"/>
      <c r="G237" s="3"/>
      <c r="H237" s="3"/>
      <c r="I237" s="3"/>
      <c r="J237" s="3"/>
      <c r="K237" s="3"/>
      <c r="L237" s="3"/>
      <c r="M237" s="3"/>
      <c r="N237" s="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5">
      <c r="A238" s="14" t="s">
        <v>390</v>
      </c>
      <c r="B238" s="15" t="s">
        <v>391</v>
      </c>
      <c r="C238" s="16">
        <f t="shared" ref="C238:F238" si="61">SUM(C239+C240+C241+C242)</f>
        <v>29000</v>
      </c>
      <c r="D238" s="16">
        <f t="shared" si="61"/>
        <v>29000</v>
      </c>
      <c r="E238" s="16">
        <f t="shared" si="61"/>
        <v>2000</v>
      </c>
      <c r="F238" s="16">
        <f t="shared" si="61"/>
        <v>0</v>
      </c>
      <c r="G238" s="3"/>
      <c r="H238" s="3"/>
      <c r="I238" s="3"/>
      <c r="J238" s="3"/>
      <c r="K238" s="3"/>
      <c r="L238" s="3"/>
      <c r="M238" s="3"/>
      <c r="N238" s="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5">
      <c r="A239" s="17" t="s">
        <v>392</v>
      </c>
      <c r="B239" s="18" t="s">
        <v>393</v>
      </c>
      <c r="C239" s="31">
        <v>24000</v>
      </c>
      <c r="D239" s="31">
        <v>24000</v>
      </c>
      <c r="E239" s="31">
        <v>2000</v>
      </c>
      <c r="F239" s="31"/>
      <c r="G239" s="3"/>
      <c r="H239" s="3"/>
      <c r="I239" s="3"/>
      <c r="J239" s="3"/>
      <c r="K239" s="3"/>
      <c r="L239" s="3"/>
      <c r="M239" s="3"/>
      <c r="N239" s="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5">
      <c r="A240" s="17" t="s">
        <v>394</v>
      </c>
      <c r="B240" s="18" t="s">
        <v>395</v>
      </c>
      <c r="C240" s="31"/>
      <c r="D240" s="31"/>
      <c r="E240" s="31"/>
      <c r="F240" s="31"/>
      <c r="G240" s="3"/>
      <c r="H240" s="3"/>
      <c r="I240" s="3"/>
      <c r="J240" s="3"/>
      <c r="K240" s="3"/>
      <c r="L240" s="3"/>
      <c r="M240" s="3"/>
      <c r="N240" s="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5">
      <c r="A241" s="17" t="s">
        <v>396</v>
      </c>
      <c r="B241" s="18" t="s">
        <v>397</v>
      </c>
      <c r="C241" s="31"/>
      <c r="D241" s="31"/>
      <c r="E241" s="31"/>
      <c r="F241" s="31"/>
      <c r="G241" s="3"/>
      <c r="H241" s="3"/>
      <c r="I241" s="3"/>
      <c r="J241" s="3"/>
      <c r="K241" s="3"/>
      <c r="L241" s="3"/>
      <c r="M241" s="3"/>
      <c r="N241" s="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5">
      <c r="A242" s="17" t="s">
        <v>398</v>
      </c>
      <c r="B242" s="18" t="s">
        <v>399</v>
      </c>
      <c r="C242" s="31">
        <v>5000</v>
      </c>
      <c r="D242" s="31">
        <v>5000</v>
      </c>
      <c r="E242" s="31"/>
      <c r="F242" s="31"/>
      <c r="G242" s="3"/>
      <c r="H242" s="3"/>
      <c r="I242" s="3"/>
      <c r="J242" s="3"/>
      <c r="K242" s="3"/>
      <c r="L242" s="3"/>
      <c r="M242" s="3"/>
      <c r="N242" s="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5">
      <c r="A243" s="14" t="s">
        <v>400</v>
      </c>
      <c r="B243" s="15" t="s">
        <v>401</v>
      </c>
      <c r="C243" s="16">
        <f t="shared" ref="C243:F243" si="62">SUM(C244+C245+C246+C247+C248+C249+C250+C251+C252+C253+C254+C255+C256+C257+C258+C259+C260)</f>
        <v>28810</v>
      </c>
      <c r="D243" s="16">
        <f t="shared" si="62"/>
        <v>28810</v>
      </c>
      <c r="E243" s="16">
        <f t="shared" si="62"/>
        <v>17319</v>
      </c>
      <c r="F243" s="16">
        <f t="shared" si="62"/>
        <v>0</v>
      </c>
      <c r="G243" s="3"/>
      <c r="H243" s="3"/>
      <c r="I243" s="3"/>
      <c r="J243" s="3"/>
      <c r="K243" s="3"/>
      <c r="L243" s="3"/>
      <c r="M243" s="3"/>
      <c r="N243" s="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5">
      <c r="A244" s="17" t="s">
        <v>402</v>
      </c>
      <c r="B244" s="18" t="s">
        <v>403</v>
      </c>
      <c r="C244" s="30">
        <v>19310</v>
      </c>
      <c r="D244" s="30">
        <v>19310</v>
      </c>
      <c r="E244" s="30">
        <v>10801</v>
      </c>
      <c r="F244" s="31"/>
      <c r="G244" s="3"/>
      <c r="H244" s="3"/>
      <c r="I244" s="3"/>
      <c r="J244" s="3"/>
      <c r="K244" s="3"/>
      <c r="L244" s="3"/>
      <c r="M244" s="3"/>
      <c r="N244" s="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5">
      <c r="A245" s="17" t="s">
        <v>404</v>
      </c>
      <c r="B245" s="18" t="s">
        <v>405</v>
      </c>
      <c r="C245" s="31"/>
      <c r="D245" s="31"/>
      <c r="E245" s="31"/>
      <c r="F245" s="31"/>
      <c r="G245" s="3"/>
      <c r="H245" s="3"/>
      <c r="I245" s="3"/>
      <c r="J245" s="3"/>
      <c r="K245" s="3"/>
      <c r="L245" s="3"/>
      <c r="M245" s="3"/>
      <c r="N245" s="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5">
      <c r="A246" s="17" t="s">
        <v>406</v>
      </c>
      <c r="B246" s="18" t="s">
        <v>407</v>
      </c>
      <c r="C246" s="31"/>
      <c r="D246" s="31"/>
      <c r="E246" s="31"/>
      <c r="F246" s="31"/>
      <c r="G246" s="3"/>
      <c r="H246" s="3"/>
      <c r="I246" s="3"/>
      <c r="J246" s="3"/>
      <c r="K246" s="3"/>
      <c r="L246" s="3"/>
      <c r="M246" s="3"/>
      <c r="N246" s="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5">
      <c r="A247" s="17" t="s">
        <v>408</v>
      </c>
      <c r="B247" s="18" t="s">
        <v>409</v>
      </c>
      <c r="C247" s="31"/>
      <c r="D247" s="31"/>
      <c r="E247" s="31"/>
      <c r="F247" s="31"/>
      <c r="G247" s="3"/>
      <c r="H247" s="3"/>
      <c r="I247" s="3"/>
      <c r="J247" s="3"/>
      <c r="K247" s="3"/>
      <c r="L247" s="3"/>
      <c r="M247" s="3"/>
      <c r="N247" s="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5">
      <c r="A248" s="17" t="s">
        <v>410</v>
      </c>
      <c r="B248" s="18" t="s">
        <v>411</v>
      </c>
      <c r="C248" s="31"/>
      <c r="D248" s="31"/>
      <c r="E248" s="31"/>
      <c r="F248" s="31"/>
      <c r="G248" s="3"/>
      <c r="H248" s="3"/>
      <c r="I248" s="3"/>
      <c r="J248" s="3"/>
      <c r="K248" s="3"/>
      <c r="L248" s="3"/>
      <c r="M248" s="3"/>
      <c r="N248" s="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5">
      <c r="A249" s="17" t="s">
        <v>412</v>
      </c>
      <c r="B249" s="18" t="s">
        <v>413</v>
      </c>
      <c r="C249" s="31"/>
      <c r="D249" s="31"/>
      <c r="E249" s="31"/>
      <c r="F249" s="31"/>
      <c r="G249" s="3"/>
      <c r="H249" s="3"/>
      <c r="I249" s="3"/>
      <c r="J249" s="3"/>
      <c r="K249" s="3"/>
      <c r="L249" s="3"/>
      <c r="M249" s="3"/>
      <c r="N249" s="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5">
      <c r="A250" s="17" t="s">
        <v>414</v>
      </c>
      <c r="B250" s="18" t="s">
        <v>415</v>
      </c>
      <c r="C250" s="30">
        <v>4800</v>
      </c>
      <c r="D250" s="30">
        <v>4800</v>
      </c>
      <c r="E250" s="30">
        <v>2500</v>
      </c>
      <c r="F250" s="31"/>
      <c r="G250" s="3"/>
      <c r="H250" s="3"/>
      <c r="I250" s="3"/>
      <c r="J250" s="3"/>
      <c r="K250" s="3"/>
      <c r="L250" s="3"/>
      <c r="M250" s="3"/>
      <c r="N250" s="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5">
      <c r="A251" s="17" t="s">
        <v>416</v>
      </c>
      <c r="B251" s="18" t="s">
        <v>417</v>
      </c>
      <c r="C251" s="31"/>
      <c r="D251" s="31"/>
      <c r="E251" s="31"/>
      <c r="F251" s="31"/>
      <c r="G251" s="3"/>
      <c r="H251" s="3"/>
      <c r="I251" s="3"/>
      <c r="J251" s="3"/>
      <c r="K251" s="3"/>
      <c r="L251" s="3"/>
      <c r="M251" s="3"/>
      <c r="N251" s="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5">
      <c r="A252" s="17" t="s">
        <v>418</v>
      </c>
      <c r="B252" s="18" t="s">
        <v>419</v>
      </c>
      <c r="C252" s="31"/>
      <c r="D252" s="31"/>
      <c r="E252" s="31"/>
      <c r="F252" s="31"/>
      <c r="G252" s="3"/>
      <c r="H252" s="3"/>
      <c r="I252" s="3"/>
      <c r="J252" s="3"/>
      <c r="K252" s="3"/>
      <c r="L252" s="3"/>
      <c r="M252" s="3"/>
      <c r="N252" s="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5">
      <c r="A253" s="17" t="s">
        <v>420</v>
      </c>
      <c r="B253" s="18" t="s">
        <v>421</v>
      </c>
      <c r="C253" s="31"/>
      <c r="D253" s="31"/>
      <c r="E253" s="31"/>
      <c r="F253" s="31"/>
      <c r="G253" s="3"/>
      <c r="H253" s="3"/>
      <c r="I253" s="3"/>
      <c r="J253" s="3"/>
      <c r="K253" s="3"/>
      <c r="L253" s="3"/>
      <c r="M253" s="3"/>
      <c r="N253" s="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5">
      <c r="A254" s="17" t="s">
        <v>422</v>
      </c>
      <c r="B254" s="18" t="s">
        <v>423</v>
      </c>
      <c r="C254" s="31"/>
      <c r="D254" s="31"/>
      <c r="E254" s="31"/>
      <c r="F254" s="31"/>
      <c r="G254" s="3"/>
      <c r="H254" s="3"/>
      <c r="I254" s="3"/>
      <c r="J254" s="3"/>
      <c r="K254" s="3"/>
      <c r="L254" s="3"/>
      <c r="M254" s="3"/>
      <c r="N254" s="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5">
      <c r="A255" s="17" t="s">
        <v>424</v>
      </c>
      <c r="B255" s="18" t="s">
        <v>425</v>
      </c>
      <c r="C255" s="31"/>
      <c r="D255" s="31"/>
      <c r="E255" s="31"/>
      <c r="F255" s="31"/>
      <c r="G255" s="3"/>
      <c r="H255" s="3"/>
      <c r="I255" s="3"/>
      <c r="J255" s="3"/>
      <c r="K255" s="3"/>
      <c r="L255" s="3"/>
      <c r="M255" s="3"/>
      <c r="N255" s="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5">
      <c r="A256" s="17" t="s">
        <v>426</v>
      </c>
      <c r="B256" s="18" t="s">
        <v>427</v>
      </c>
      <c r="C256" s="31"/>
      <c r="D256" s="31"/>
      <c r="E256" s="31"/>
      <c r="F256" s="31"/>
      <c r="G256" s="3"/>
      <c r="H256" s="3"/>
      <c r="I256" s="3"/>
      <c r="J256" s="3"/>
      <c r="K256" s="3"/>
      <c r="L256" s="3"/>
      <c r="M256" s="3"/>
      <c r="N256" s="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5">
      <c r="A257" s="17" t="s">
        <v>428</v>
      </c>
      <c r="B257" s="18" t="s">
        <v>429</v>
      </c>
      <c r="C257" s="31"/>
      <c r="D257" s="31"/>
      <c r="E257" s="31"/>
      <c r="F257" s="31"/>
      <c r="G257" s="3"/>
      <c r="H257" s="3"/>
      <c r="I257" s="3"/>
      <c r="J257" s="3"/>
      <c r="K257" s="3"/>
      <c r="L257" s="3"/>
      <c r="M257" s="3"/>
      <c r="N257" s="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5">
      <c r="A258" s="17" t="s">
        <v>430</v>
      </c>
      <c r="B258" s="18" t="s">
        <v>431</v>
      </c>
      <c r="C258" s="31"/>
      <c r="D258" s="31"/>
      <c r="E258" s="31"/>
      <c r="F258" s="31"/>
      <c r="G258" s="3"/>
      <c r="H258" s="3"/>
      <c r="I258" s="3"/>
      <c r="J258" s="3"/>
      <c r="K258" s="3"/>
      <c r="L258" s="3"/>
      <c r="M258" s="3"/>
      <c r="N258" s="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5">
      <c r="A259" s="17" t="s">
        <v>432</v>
      </c>
      <c r="B259" s="18" t="s">
        <v>433</v>
      </c>
      <c r="C259" s="31"/>
      <c r="D259" s="31"/>
      <c r="E259" s="31"/>
      <c r="F259" s="31"/>
      <c r="G259" s="3"/>
      <c r="H259" s="3"/>
      <c r="I259" s="3"/>
      <c r="J259" s="3"/>
      <c r="K259" s="3"/>
      <c r="L259" s="3"/>
      <c r="M259" s="3"/>
      <c r="N259" s="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5">
      <c r="A260" s="17" t="s">
        <v>434</v>
      </c>
      <c r="B260" s="18" t="s">
        <v>435</v>
      </c>
      <c r="C260" s="30">
        <v>4700</v>
      </c>
      <c r="D260" s="30">
        <v>4700</v>
      </c>
      <c r="E260" s="30">
        <v>4018</v>
      </c>
      <c r="F260" s="31"/>
      <c r="G260" s="3"/>
      <c r="H260" s="3"/>
      <c r="I260" s="3"/>
      <c r="J260" s="3"/>
      <c r="K260" s="3"/>
      <c r="L260" s="3"/>
      <c r="M260" s="3"/>
      <c r="N260" s="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5">
      <c r="A261" s="14" t="s">
        <v>436</v>
      </c>
      <c r="B261" s="15" t="s">
        <v>437</v>
      </c>
      <c r="C261" s="16">
        <f t="shared" ref="C261:F261" si="63">SUM(C262+C263+C264+C265+C266+C267+C268+C269+C270)</f>
        <v>143380</v>
      </c>
      <c r="D261" s="16">
        <f t="shared" si="63"/>
        <v>143380</v>
      </c>
      <c r="E261" s="16">
        <f t="shared" si="63"/>
        <v>41179</v>
      </c>
      <c r="F261" s="16">
        <f t="shared" si="63"/>
        <v>0</v>
      </c>
      <c r="G261" s="3"/>
      <c r="H261" s="3"/>
      <c r="I261" s="3"/>
      <c r="J261" s="3"/>
      <c r="K261" s="3"/>
      <c r="L261" s="3"/>
      <c r="M261" s="3"/>
      <c r="N261" s="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5">
      <c r="A262" s="17" t="s">
        <v>438</v>
      </c>
      <c r="B262" s="18" t="s">
        <v>439</v>
      </c>
      <c r="C262" s="30">
        <v>64636</v>
      </c>
      <c r="D262" s="30">
        <v>64636</v>
      </c>
      <c r="E262" s="30">
        <v>25769</v>
      </c>
      <c r="F262" s="31"/>
      <c r="G262" s="3"/>
      <c r="H262" s="3"/>
      <c r="I262" s="3"/>
      <c r="J262" s="3"/>
      <c r="K262" s="3"/>
      <c r="L262" s="3"/>
      <c r="M262" s="3"/>
      <c r="N262" s="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5">
      <c r="A263" s="17" t="s">
        <v>440</v>
      </c>
      <c r="B263" s="18" t="s">
        <v>441</v>
      </c>
      <c r="C263" s="30">
        <v>49740</v>
      </c>
      <c r="D263" s="30">
        <v>49740</v>
      </c>
      <c r="E263" s="30">
        <v>10038</v>
      </c>
      <c r="F263" s="31"/>
      <c r="G263" s="3"/>
      <c r="H263" s="3"/>
      <c r="I263" s="3"/>
      <c r="J263" s="3"/>
      <c r="K263" s="3"/>
      <c r="L263" s="3"/>
      <c r="M263" s="3"/>
      <c r="N263" s="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5">
      <c r="A264" s="17" t="s">
        <v>442</v>
      </c>
      <c r="B264" s="18" t="s">
        <v>443</v>
      </c>
      <c r="C264" s="31"/>
      <c r="D264" s="31"/>
      <c r="E264" s="30">
        <v>990</v>
      </c>
      <c r="F264" s="31"/>
      <c r="G264" s="3"/>
      <c r="H264" s="3"/>
      <c r="I264" s="3"/>
      <c r="J264" s="3"/>
      <c r="K264" s="3"/>
      <c r="L264" s="3"/>
      <c r="M264" s="3"/>
      <c r="N264" s="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5">
      <c r="A265" s="17" t="s">
        <v>444</v>
      </c>
      <c r="B265" s="18" t="s">
        <v>445</v>
      </c>
      <c r="C265" s="30">
        <v>11628</v>
      </c>
      <c r="D265" s="30">
        <v>11628</v>
      </c>
      <c r="E265" s="30">
        <v>1190</v>
      </c>
      <c r="F265" s="31"/>
      <c r="G265" s="3"/>
      <c r="H265" s="3"/>
      <c r="I265" s="3"/>
      <c r="J265" s="3"/>
      <c r="K265" s="3"/>
      <c r="L265" s="3"/>
      <c r="M265" s="3"/>
      <c r="N265" s="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5">
      <c r="A266" s="17" t="s">
        <v>446</v>
      </c>
      <c r="B266" s="18" t="s">
        <v>447</v>
      </c>
      <c r="C266" s="30">
        <v>5517</v>
      </c>
      <c r="D266" s="30">
        <v>5517</v>
      </c>
      <c r="E266" s="30">
        <v>1401</v>
      </c>
      <c r="F266" s="31"/>
      <c r="G266" s="3"/>
      <c r="H266" s="3"/>
      <c r="I266" s="3"/>
      <c r="J266" s="3"/>
      <c r="K266" s="3"/>
      <c r="L266" s="3"/>
      <c r="M266" s="3"/>
      <c r="N266" s="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5">
      <c r="A267" s="17" t="s">
        <v>448</v>
      </c>
      <c r="B267" s="18" t="s">
        <v>449</v>
      </c>
      <c r="C267" s="31"/>
      <c r="D267" s="31"/>
      <c r="E267" s="31"/>
      <c r="F267" s="31"/>
      <c r="G267" s="3"/>
      <c r="H267" s="3"/>
      <c r="I267" s="3"/>
      <c r="J267" s="3"/>
      <c r="K267" s="3"/>
      <c r="L267" s="3"/>
      <c r="M267" s="3"/>
      <c r="N267" s="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5">
      <c r="A268" s="17" t="s">
        <v>450</v>
      </c>
      <c r="B268" s="18" t="s">
        <v>451</v>
      </c>
      <c r="C268" s="30">
        <v>4434</v>
      </c>
      <c r="D268" s="30">
        <v>4434</v>
      </c>
      <c r="E268" s="30">
        <v>1791</v>
      </c>
      <c r="F268" s="31"/>
      <c r="G268" s="3"/>
      <c r="H268" s="3"/>
      <c r="I268" s="3"/>
      <c r="J268" s="3"/>
      <c r="K268" s="3"/>
      <c r="L268" s="3"/>
      <c r="M268" s="3"/>
      <c r="N268" s="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5">
      <c r="A269" s="17" t="s">
        <v>452</v>
      </c>
      <c r="B269" s="18" t="s">
        <v>453</v>
      </c>
      <c r="C269" s="31"/>
      <c r="D269" s="31"/>
      <c r="E269" s="31"/>
      <c r="F269" s="31"/>
      <c r="G269" s="3"/>
      <c r="H269" s="3"/>
      <c r="I269" s="3"/>
      <c r="J269" s="3"/>
      <c r="K269" s="3"/>
      <c r="L269" s="3"/>
      <c r="M269" s="3"/>
      <c r="N269" s="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5">
      <c r="A270" s="17" t="s">
        <v>454</v>
      </c>
      <c r="B270" s="18" t="s">
        <v>435</v>
      </c>
      <c r="C270" s="30">
        <v>7425</v>
      </c>
      <c r="D270" s="30">
        <v>7425</v>
      </c>
      <c r="E270" s="31"/>
      <c r="F270" s="31"/>
      <c r="G270" s="3"/>
      <c r="H270" s="3"/>
      <c r="I270" s="3"/>
      <c r="J270" s="3"/>
      <c r="K270" s="3"/>
      <c r="L270" s="3"/>
      <c r="M270" s="3"/>
      <c r="N270" s="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5">
      <c r="A271" s="14" t="s">
        <v>455</v>
      </c>
      <c r="B271" s="14" t="s">
        <v>456</v>
      </c>
      <c r="C271" s="16">
        <f t="shared" ref="C271:F271" si="64">SUM(C272+C273+C274+C275+C276+C277+C278+C279)</f>
        <v>36327</v>
      </c>
      <c r="D271" s="16">
        <f t="shared" si="64"/>
        <v>36327</v>
      </c>
      <c r="E271" s="16">
        <f t="shared" si="64"/>
        <v>5464</v>
      </c>
      <c r="F271" s="16">
        <f t="shared" si="64"/>
        <v>0</v>
      </c>
      <c r="G271" s="3"/>
      <c r="H271" s="3"/>
      <c r="I271" s="3"/>
      <c r="J271" s="3"/>
      <c r="K271" s="3"/>
      <c r="L271" s="3"/>
      <c r="M271" s="3"/>
      <c r="N271" s="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5">
      <c r="A272" s="17" t="s">
        <v>457</v>
      </c>
      <c r="B272" s="18" t="s">
        <v>458</v>
      </c>
      <c r="C272" s="30">
        <v>27830</v>
      </c>
      <c r="D272" s="30">
        <v>27830</v>
      </c>
      <c r="E272" s="30">
        <v>2297</v>
      </c>
      <c r="F272" s="31"/>
      <c r="G272" s="3"/>
      <c r="H272" s="3"/>
      <c r="I272" s="3"/>
      <c r="J272" s="3"/>
      <c r="K272" s="3"/>
      <c r="L272" s="3"/>
      <c r="M272" s="3"/>
      <c r="N272" s="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5">
      <c r="A273" s="17" t="s">
        <v>459</v>
      </c>
      <c r="B273" s="18" t="s">
        <v>460</v>
      </c>
      <c r="C273" s="30">
        <v>4500</v>
      </c>
      <c r="D273" s="30">
        <v>4500</v>
      </c>
      <c r="E273" s="30">
        <v>1202</v>
      </c>
      <c r="F273" s="31"/>
      <c r="G273" s="3"/>
      <c r="H273" s="3"/>
      <c r="I273" s="3"/>
      <c r="J273" s="3"/>
      <c r="K273" s="3"/>
      <c r="L273" s="3"/>
      <c r="M273" s="3"/>
      <c r="N273" s="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5">
      <c r="A274" s="17" t="s">
        <v>461</v>
      </c>
      <c r="B274" s="18" t="s">
        <v>462</v>
      </c>
      <c r="C274" s="31"/>
      <c r="D274" s="31"/>
      <c r="E274" s="31"/>
      <c r="F274" s="31"/>
      <c r="G274" s="3"/>
      <c r="H274" s="3"/>
      <c r="I274" s="3"/>
      <c r="J274" s="3"/>
      <c r="K274" s="3"/>
      <c r="L274" s="3"/>
      <c r="M274" s="3"/>
      <c r="N274" s="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5">
      <c r="A275" s="17" t="s">
        <v>463</v>
      </c>
      <c r="B275" s="18" t="s">
        <v>464</v>
      </c>
      <c r="C275" s="31"/>
      <c r="D275" s="31"/>
      <c r="E275" s="31"/>
      <c r="F275" s="31"/>
      <c r="G275" s="3"/>
      <c r="H275" s="3"/>
      <c r="I275" s="3"/>
      <c r="J275" s="3"/>
      <c r="K275" s="3"/>
      <c r="L275" s="3"/>
      <c r="M275" s="3"/>
      <c r="N275" s="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5">
      <c r="A276" s="17" t="s">
        <v>465</v>
      </c>
      <c r="B276" s="18" t="s">
        <v>466</v>
      </c>
      <c r="C276" s="31"/>
      <c r="D276" s="31"/>
      <c r="E276" s="31"/>
      <c r="F276" s="31"/>
      <c r="G276" s="3"/>
      <c r="H276" s="3"/>
      <c r="I276" s="3"/>
      <c r="J276" s="3"/>
      <c r="K276" s="3"/>
      <c r="L276" s="3"/>
      <c r="M276" s="3"/>
      <c r="N276" s="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5">
      <c r="A277" s="17" t="s">
        <v>467</v>
      </c>
      <c r="B277" s="18" t="s">
        <v>468</v>
      </c>
      <c r="C277" s="31"/>
      <c r="D277" s="31"/>
      <c r="E277" s="31"/>
      <c r="F277" s="31"/>
      <c r="G277" s="3"/>
      <c r="H277" s="3"/>
      <c r="I277" s="3"/>
      <c r="J277" s="3"/>
      <c r="K277" s="3"/>
      <c r="L277" s="3"/>
      <c r="M277" s="3"/>
      <c r="N277" s="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5">
      <c r="A278" s="17" t="s">
        <v>469</v>
      </c>
      <c r="B278" s="18" t="s">
        <v>470</v>
      </c>
      <c r="C278" s="31"/>
      <c r="D278" s="31"/>
      <c r="E278" s="30">
        <v>245</v>
      </c>
      <c r="F278" s="31"/>
      <c r="G278" s="3"/>
      <c r="H278" s="3"/>
      <c r="I278" s="3"/>
      <c r="J278" s="3"/>
      <c r="K278" s="3"/>
      <c r="L278" s="3"/>
      <c r="M278" s="3"/>
      <c r="N278" s="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5">
      <c r="A279" s="17" t="s">
        <v>471</v>
      </c>
      <c r="B279" s="18" t="s">
        <v>435</v>
      </c>
      <c r="C279" s="30">
        <v>3997</v>
      </c>
      <c r="D279" s="30">
        <v>3997</v>
      </c>
      <c r="E279" s="30">
        <v>1720</v>
      </c>
      <c r="F279" s="31"/>
      <c r="G279" s="3"/>
      <c r="H279" s="3"/>
      <c r="I279" s="3"/>
      <c r="J279" s="3"/>
      <c r="K279" s="3"/>
      <c r="L279" s="3"/>
      <c r="M279" s="3"/>
      <c r="N279" s="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5">
      <c r="A280" s="14" t="s">
        <v>472</v>
      </c>
      <c r="B280" s="14" t="s">
        <v>473</v>
      </c>
      <c r="C280" s="16">
        <f t="shared" ref="C280:F280" si="65">SUM(C281+C282+C283+C284)</f>
        <v>0</v>
      </c>
      <c r="D280" s="16">
        <f t="shared" si="65"/>
        <v>0</v>
      </c>
      <c r="E280" s="16">
        <f t="shared" si="65"/>
        <v>0</v>
      </c>
      <c r="F280" s="16">
        <f t="shared" si="65"/>
        <v>0</v>
      </c>
      <c r="G280" s="3"/>
      <c r="H280" s="3"/>
      <c r="I280" s="3"/>
      <c r="J280" s="3"/>
      <c r="K280" s="3"/>
      <c r="L280" s="3"/>
      <c r="M280" s="3"/>
      <c r="N280" s="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5">
      <c r="A281" s="17" t="s">
        <v>474</v>
      </c>
      <c r="B281" s="18" t="s">
        <v>475</v>
      </c>
      <c r="C281" s="31"/>
      <c r="D281" s="31"/>
      <c r="E281" s="31"/>
      <c r="F281" s="31"/>
      <c r="G281" s="3"/>
      <c r="H281" s="3"/>
      <c r="I281" s="3"/>
      <c r="J281" s="3"/>
      <c r="K281" s="3"/>
      <c r="L281" s="3"/>
      <c r="M281" s="3"/>
      <c r="N281" s="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5">
      <c r="A282" s="17" t="s">
        <v>476</v>
      </c>
      <c r="B282" s="18" t="s">
        <v>477</v>
      </c>
      <c r="C282" s="31"/>
      <c r="D282" s="31"/>
      <c r="E282" s="31"/>
      <c r="F282" s="31"/>
      <c r="G282" s="3"/>
      <c r="H282" s="3"/>
      <c r="I282" s="3"/>
      <c r="J282" s="3"/>
      <c r="K282" s="3"/>
      <c r="L282" s="3"/>
      <c r="M282" s="3"/>
      <c r="N282" s="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5">
      <c r="A283" s="17" t="s">
        <v>478</v>
      </c>
      <c r="B283" s="18" t="s">
        <v>479</v>
      </c>
      <c r="C283" s="31"/>
      <c r="D283" s="31"/>
      <c r="E283" s="31"/>
      <c r="F283" s="31"/>
      <c r="G283" s="3"/>
      <c r="H283" s="3"/>
      <c r="I283" s="3"/>
      <c r="J283" s="3"/>
      <c r="K283" s="3"/>
      <c r="L283" s="3"/>
      <c r="M283" s="3"/>
      <c r="N283" s="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5">
      <c r="A284" s="17" t="s">
        <v>480</v>
      </c>
      <c r="B284" s="18" t="s">
        <v>435</v>
      </c>
      <c r="C284" s="31"/>
      <c r="D284" s="31"/>
      <c r="E284" s="31"/>
      <c r="F284" s="31"/>
      <c r="G284" s="3"/>
      <c r="H284" s="3"/>
      <c r="I284" s="3"/>
      <c r="J284" s="3"/>
      <c r="K284" s="3"/>
      <c r="L284" s="3"/>
      <c r="M284" s="3"/>
      <c r="N284" s="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5">
      <c r="A285" s="14" t="s">
        <v>481</v>
      </c>
      <c r="B285" s="14" t="s">
        <v>482</v>
      </c>
      <c r="C285" s="16">
        <f t="shared" ref="C285:F285" si="66">SUM(C286+C287+C288+C289+C290+C291+C292+C293+C294+C295+C296+C297)</f>
        <v>25926</v>
      </c>
      <c r="D285" s="16">
        <f t="shared" si="66"/>
        <v>25926</v>
      </c>
      <c r="E285" s="16">
        <f t="shared" si="66"/>
        <v>3205</v>
      </c>
      <c r="F285" s="16">
        <f t="shared" si="66"/>
        <v>0</v>
      </c>
      <c r="G285" s="3"/>
      <c r="H285" s="3"/>
      <c r="I285" s="3"/>
      <c r="J285" s="3"/>
      <c r="K285" s="3"/>
      <c r="L285" s="3"/>
      <c r="M285" s="3"/>
      <c r="N285" s="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5">
      <c r="A286" s="17" t="s">
        <v>483</v>
      </c>
      <c r="B286" s="18" t="s">
        <v>484</v>
      </c>
      <c r="C286" s="30">
        <v>7026</v>
      </c>
      <c r="D286" s="30">
        <v>7026</v>
      </c>
      <c r="E286" s="30">
        <v>2040</v>
      </c>
      <c r="F286" s="31"/>
      <c r="G286" s="3"/>
      <c r="H286" s="3"/>
      <c r="I286" s="3"/>
      <c r="J286" s="3"/>
      <c r="K286" s="3"/>
      <c r="L286" s="3"/>
      <c r="M286" s="3"/>
      <c r="N286" s="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5">
      <c r="A287" s="17" t="s">
        <v>485</v>
      </c>
      <c r="B287" s="18" t="s">
        <v>486</v>
      </c>
      <c r="C287" s="31"/>
      <c r="D287" s="31"/>
      <c r="E287" s="31"/>
      <c r="F287" s="31"/>
      <c r="G287" s="3"/>
      <c r="H287" s="3"/>
      <c r="I287" s="3"/>
      <c r="J287" s="3"/>
      <c r="K287" s="3"/>
      <c r="L287" s="3"/>
      <c r="M287" s="3"/>
      <c r="N287" s="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5">
      <c r="A288" s="17" t="s">
        <v>487</v>
      </c>
      <c r="B288" s="18" t="s">
        <v>488</v>
      </c>
      <c r="C288" s="31"/>
      <c r="D288" s="31"/>
      <c r="E288" s="31"/>
      <c r="F288" s="31"/>
      <c r="G288" s="3"/>
      <c r="H288" s="3"/>
      <c r="I288" s="3"/>
      <c r="J288" s="3"/>
      <c r="K288" s="3"/>
      <c r="L288" s="3"/>
      <c r="M288" s="3"/>
      <c r="N288" s="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5">
      <c r="A289" s="17" t="s">
        <v>489</v>
      </c>
      <c r="B289" s="18" t="s">
        <v>490</v>
      </c>
      <c r="C289" s="31"/>
      <c r="D289" s="31"/>
      <c r="E289" s="31"/>
      <c r="F289" s="31"/>
      <c r="G289" s="3"/>
      <c r="H289" s="3"/>
      <c r="I289" s="3"/>
      <c r="J289" s="3"/>
      <c r="K289" s="3"/>
      <c r="L289" s="3"/>
      <c r="M289" s="3"/>
      <c r="N289" s="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5">
      <c r="A290" s="17" t="s">
        <v>491</v>
      </c>
      <c r="B290" s="18" t="s">
        <v>492</v>
      </c>
      <c r="C290" s="31"/>
      <c r="D290" s="31"/>
      <c r="E290" s="31"/>
      <c r="F290" s="31"/>
      <c r="G290" s="3"/>
      <c r="H290" s="3"/>
      <c r="I290" s="3"/>
      <c r="J290" s="3"/>
      <c r="K290" s="3"/>
      <c r="L290" s="3"/>
      <c r="M290" s="3"/>
      <c r="N290" s="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5">
      <c r="A291" s="17" t="s">
        <v>493</v>
      </c>
      <c r="B291" s="18" t="s">
        <v>494</v>
      </c>
      <c r="C291" s="31"/>
      <c r="D291" s="31"/>
      <c r="E291" s="31"/>
      <c r="F291" s="31"/>
      <c r="G291" s="3"/>
      <c r="H291" s="3"/>
      <c r="I291" s="3"/>
      <c r="J291" s="3"/>
      <c r="K291" s="3"/>
      <c r="L291" s="3"/>
      <c r="M291" s="3"/>
      <c r="N291" s="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5">
      <c r="A292" s="17" t="s">
        <v>495</v>
      </c>
      <c r="B292" s="18" t="s">
        <v>496</v>
      </c>
      <c r="C292" s="31"/>
      <c r="D292" s="31"/>
      <c r="E292" s="31"/>
      <c r="F292" s="31"/>
      <c r="G292" s="3"/>
      <c r="H292" s="3"/>
      <c r="I292" s="3"/>
      <c r="J292" s="3"/>
      <c r="K292" s="3"/>
      <c r="L292" s="3"/>
      <c r="M292" s="3"/>
      <c r="N292" s="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5">
      <c r="A293" s="17" t="s">
        <v>497</v>
      </c>
      <c r="B293" s="18" t="s">
        <v>498</v>
      </c>
      <c r="C293" s="31"/>
      <c r="D293" s="31"/>
      <c r="E293" s="31"/>
      <c r="F293" s="31"/>
      <c r="G293" s="3"/>
      <c r="H293" s="3"/>
      <c r="I293" s="3"/>
      <c r="J293" s="3"/>
      <c r="K293" s="3"/>
      <c r="L293" s="3"/>
      <c r="M293" s="3"/>
      <c r="N293" s="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5">
      <c r="A294" s="17" t="s">
        <v>499</v>
      </c>
      <c r="B294" s="18" t="s">
        <v>500</v>
      </c>
      <c r="C294" s="31"/>
      <c r="D294" s="31"/>
      <c r="E294" s="31"/>
      <c r="F294" s="31"/>
      <c r="G294" s="3"/>
      <c r="H294" s="3"/>
      <c r="I294" s="3"/>
      <c r="J294" s="3"/>
      <c r="K294" s="3"/>
      <c r="L294" s="3"/>
      <c r="M294" s="3"/>
      <c r="N294" s="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5">
      <c r="A295" s="17" t="s">
        <v>501</v>
      </c>
      <c r="B295" s="18" t="s">
        <v>502</v>
      </c>
      <c r="C295" s="31"/>
      <c r="D295" s="31"/>
      <c r="E295" s="31"/>
      <c r="F295" s="31"/>
      <c r="G295" s="3"/>
      <c r="H295" s="3"/>
      <c r="I295" s="3"/>
      <c r="J295" s="3"/>
      <c r="K295" s="3"/>
      <c r="L295" s="3"/>
      <c r="M295" s="3"/>
      <c r="N295" s="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5">
      <c r="A296" s="17" t="s">
        <v>503</v>
      </c>
      <c r="B296" s="18" t="s">
        <v>504</v>
      </c>
      <c r="C296" s="31"/>
      <c r="D296" s="31"/>
      <c r="E296" s="31"/>
      <c r="F296" s="31"/>
      <c r="G296" s="3"/>
      <c r="H296" s="3"/>
      <c r="I296" s="3"/>
      <c r="J296" s="3"/>
      <c r="K296" s="3"/>
      <c r="L296" s="3"/>
      <c r="M296" s="3"/>
      <c r="N296" s="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5">
      <c r="A297" s="17" t="s">
        <v>505</v>
      </c>
      <c r="B297" s="18" t="s">
        <v>435</v>
      </c>
      <c r="C297" s="30">
        <v>18900</v>
      </c>
      <c r="D297" s="30">
        <v>18900</v>
      </c>
      <c r="E297" s="30">
        <v>1165</v>
      </c>
      <c r="F297" s="31"/>
      <c r="G297" s="3"/>
      <c r="H297" s="3"/>
      <c r="I297" s="3"/>
      <c r="J297" s="3"/>
      <c r="K297" s="3"/>
      <c r="L297" s="3"/>
      <c r="M297" s="3"/>
      <c r="N297" s="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5">
      <c r="A298" s="14" t="s">
        <v>506</v>
      </c>
      <c r="B298" s="14" t="s">
        <v>507</v>
      </c>
      <c r="C298" s="16">
        <f t="shared" ref="C298:F298" si="67">SUM(C299+C300+C301+C302+C303+C304+C305)</f>
        <v>9049</v>
      </c>
      <c r="D298" s="16">
        <f t="shared" si="67"/>
        <v>9049</v>
      </c>
      <c r="E298" s="16">
        <f t="shared" si="67"/>
        <v>208</v>
      </c>
      <c r="F298" s="16">
        <f t="shared" si="67"/>
        <v>0</v>
      </c>
      <c r="G298" s="3"/>
      <c r="H298" s="3"/>
      <c r="I298" s="3"/>
      <c r="J298" s="3"/>
      <c r="K298" s="3"/>
      <c r="L298" s="3"/>
      <c r="M298" s="3"/>
      <c r="N298" s="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5">
      <c r="A299" s="17" t="s">
        <v>508</v>
      </c>
      <c r="B299" s="18" t="s">
        <v>509</v>
      </c>
      <c r="C299" s="31"/>
      <c r="D299" s="31"/>
      <c r="E299" s="31"/>
      <c r="F299" s="31"/>
      <c r="G299" s="3"/>
      <c r="H299" s="3"/>
      <c r="I299" s="3"/>
      <c r="J299" s="3"/>
      <c r="K299" s="3"/>
      <c r="L299" s="3"/>
      <c r="M299" s="3"/>
      <c r="N299" s="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5">
      <c r="A300" s="17" t="s">
        <v>510</v>
      </c>
      <c r="B300" s="18" t="s">
        <v>511</v>
      </c>
      <c r="C300" s="31"/>
      <c r="D300" s="31"/>
      <c r="E300" s="31"/>
      <c r="F300" s="31"/>
      <c r="G300" s="3"/>
      <c r="H300" s="3"/>
      <c r="I300" s="3"/>
      <c r="J300" s="3"/>
      <c r="K300" s="3"/>
      <c r="L300" s="3"/>
      <c r="M300" s="3"/>
      <c r="N300" s="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5">
      <c r="A301" s="17" t="s">
        <v>512</v>
      </c>
      <c r="B301" s="18" t="s">
        <v>513</v>
      </c>
      <c r="C301" s="31"/>
      <c r="D301" s="31"/>
      <c r="E301" s="31"/>
      <c r="F301" s="31"/>
      <c r="G301" s="3"/>
      <c r="H301" s="3"/>
      <c r="I301" s="3"/>
      <c r="J301" s="3"/>
      <c r="K301" s="3"/>
      <c r="L301" s="3"/>
      <c r="M301" s="3"/>
      <c r="N301" s="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5">
      <c r="A302" s="17" t="s">
        <v>514</v>
      </c>
      <c r="B302" s="18" t="s">
        <v>515</v>
      </c>
      <c r="C302" s="31"/>
      <c r="D302" s="31"/>
      <c r="E302" s="31"/>
      <c r="F302" s="31"/>
      <c r="G302" s="3"/>
      <c r="H302" s="3"/>
      <c r="I302" s="3"/>
      <c r="J302" s="3"/>
      <c r="K302" s="3"/>
      <c r="L302" s="3"/>
      <c r="M302" s="3"/>
      <c r="N302" s="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5">
      <c r="A303" s="17" t="s">
        <v>516</v>
      </c>
      <c r="B303" s="18" t="s">
        <v>517</v>
      </c>
      <c r="C303" s="31"/>
      <c r="D303" s="31"/>
      <c r="E303" s="31"/>
      <c r="F303" s="31"/>
      <c r="G303" s="3"/>
      <c r="H303" s="3"/>
      <c r="I303" s="3"/>
      <c r="J303" s="3"/>
      <c r="K303" s="3"/>
      <c r="L303" s="3"/>
      <c r="M303" s="3"/>
      <c r="N303" s="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5">
      <c r="A304" s="17" t="s">
        <v>518</v>
      </c>
      <c r="B304" s="18" t="s">
        <v>519</v>
      </c>
      <c r="C304" s="30">
        <v>9049</v>
      </c>
      <c r="D304" s="30">
        <v>9049</v>
      </c>
      <c r="E304" s="30">
        <v>208</v>
      </c>
      <c r="F304" s="31"/>
      <c r="G304" s="3"/>
      <c r="H304" s="3"/>
      <c r="I304" s="3"/>
      <c r="J304" s="3"/>
      <c r="K304" s="3"/>
      <c r="L304" s="3"/>
      <c r="M304" s="3"/>
      <c r="N304" s="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5">
      <c r="A305" s="17" t="s">
        <v>520</v>
      </c>
      <c r="B305" s="18" t="s">
        <v>435</v>
      </c>
      <c r="C305" s="31"/>
      <c r="D305" s="31"/>
      <c r="E305" s="31"/>
      <c r="F305" s="31"/>
      <c r="G305" s="3"/>
      <c r="H305" s="3"/>
      <c r="I305" s="3"/>
      <c r="J305" s="3"/>
      <c r="K305" s="3"/>
      <c r="L305" s="3"/>
      <c r="M305" s="3"/>
      <c r="N305" s="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5">
      <c r="A306" s="14" t="s">
        <v>521</v>
      </c>
      <c r="B306" s="14" t="s">
        <v>522</v>
      </c>
      <c r="C306" s="16">
        <f t="shared" ref="C306:F306" si="68">SUM(C307+C308+C309+C310+C311)</f>
        <v>0</v>
      </c>
      <c r="D306" s="16">
        <f t="shared" si="68"/>
        <v>0</v>
      </c>
      <c r="E306" s="16">
        <f t="shared" si="68"/>
        <v>21</v>
      </c>
      <c r="F306" s="16">
        <f t="shared" si="68"/>
        <v>0</v>
      </c>
      <c r="G306" s="3"/>
      <c r="H306" s="3"/>
      <c r="I306" s="3"/>
      <c r="J306" s="3"/>
      <c r="K306" s="3"/>
      <c r="L306" s="3"/>
      <c r="M306" s="3"/>
      <c r="N306" s="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5">
      <c r="A307" s="17" t="s">
        <v>523</v>
      </c>
      <c r="B307" s="18" t="s">
        <v>524</v>
      </c>
      <c r="C307" s="31"/>
      <c r="D307" s="31"/>
      <c r="E307" s="31"/>
      <c r="F307" s="31"/>
      <c r="G307" s="3"/>
      <c r="H307" s="3"/>
      <c r="I307" s="3"/>
      <c r="J307" s="3"/>
      <c r="K307" s="3"/>
      <c r="L307" s="3"/>
      <c r="M307" s="3"/>
      <c r="N307" s="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5">
      <c r="A308" s="17" t="s">
        <v>525</v>
      </c>
      <c r="B308" s="18" t="s">
        <v>526</v>
      </c>
      <c r="C308" s="31"/>
      <c r="D308" s="31"/>
      <c r="E308" s="31"/>
      <c r="F308" s="31"/>
      <c r="G308" s="3"/>
      <c r="H308" s="3"/>
      <c r="I308" s="3"/>
      <c r="J308" s="3"/>
      <c r="K308" s="3"/>
      <c r="L308" s="3"/>
      <c r="M308" s="3"/>
      <c r="N308" s="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5">
      <c r="A309" s="17" t="s">
        <v>527</v>
      </c>
      <c r="B309" s="18" t="s">
        <v>528</v>
      </c>
      <c r="C309" s="31"/>
      <c r="D309" s="31"/>
      <c r="E309" s="31"/>
      <c r="F309" s="31"/>
      <c r="G309" s="3"/>
      <c r="H309" s="3"/>
      <c r="I309" s="3"/>
      <c r="J309" s="3"/>
      <c r="K309" s="3"/>
      <c r="L309" s="3"/>
      <c r="M309" s="3"/>
      <c r="N309" s="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5">
      <c r="A310" s="17" t="s">
        <v>529</v>
      </c>
      <c r="B310" s="18" t="s">
        <v>530</v>
      </c>
      <c r="C310" s="31"/>
      <c r="D310" s="31"/>
      <c r="E310" s="30">
        <v>21</v>
      </c>
      <c r="F310" s="31"/>
      <c r="G310" s="3"/>
      <c r="H310" s="3"/>
      <c r="I310" s="3"/>
      <c r="J310" s="3"/>
      <c r="K310" s="3"/>
      <c r="L310" s="3"/>
      <c r="M310" s="3"/>
      <c r="N310" s="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5">
      <c r="A311" s="17" t="s">
        <v>531</v>
      </c>
      <c r="B311" s="18" t="s">
        <v>435</v>
      </c>
      <c r="C311" s="31"/>
      <c r="D311" s="31"/>
      <c r="E311" s="31"/>
      <c r="F311" s="31"/>
      <c r="G311" s="3"/>
      <c r="H311" s="3"/>
      <c r="I311" s="3"/>
      <c r="J311" s="3"/>
      <c r="K311" s="3"/>
      <c r="L311" s="3"/>
      <c r="M311" s="3"/>
      <c r="N311" s="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5">
      <c r="A312" s="14" t="s">
        <v>532</v>
      </c>
      <c r="B312" s="14" t="s">
        <v>533</v>
      </c>
      <c r="C312" s="16">
        <f t="shared" ref="C312:F312" si="69">SUM(C313+C314+C315+C316)</f>
        <v>0</v>
      </c>
      <c r="D312" s="16">
        <f t="shared" si="69"/>
        <v>0</v>
      </c>
      <c r="E312" s="16">
        <f t="shared" si="69"/>
        <v>3150</v>
      </c>
      <c r="F312" s="16">
        <f t="shared" si="69"/>
        <v>0</v>
      </c>
      <c r="G312" s="3"/>
      <c r="H312" s="3"/>
      <c r="I312" s="3"/>
      <c r="J312" s="3"/>
      <c r="K312" s="3"/>
      <c r="L312" s="3"/>
      <c r="M312" s="3"/>
      <c r="N312" s="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5">
      <c r="A313" s="17" t="s">
        <v>534</v>
      </c>
      <c r="B313" s="18" t="s">
        <v>535</v>
      </c>
      <c r="C313" s="31"/>
      <c r="D313" s="31"/>
      <c r="E313" s="31"/>
      <c r="F313" s="31"/>
      <c r="G313" s="3"/>
      <c r="H313" s="3"/>
      <c r="I313" s="3"/>
      <c r="J313" s="3"/>
      <c r="K313" s="3"/>
      <c r="L313" s="3"/>
      <c r="M313" s="3"/>
      <c r="N313" s="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5">
      <c r="A314" s="17" t="s">
        <v>536</v>
      </c>
      <c r="B314" s="18" t="s">
        <v>537</v>
      </c>
      <c r="C314" s="31"/>
      <c r="D314" s="31"/>
      <c r="E314" s="31"/>
      <c r="F314" s="31"/>
      <c r="G314" s="3"/>
      <c r="H314" s="3"/>
      <c r="I314" s="3"/>
      <c r="J314" s="3"/>
      <c r="K314" s="3"/>
      <c r="L314" s="3"/>
      <c r="M314" s="3"/>
      <c r="N314" s="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5">
      <c r="A315" s="17" t="s">
        <v>538</v>
      </c>
      <c r="B315" s="18" t="s">
        <v>539</v>
      </c>
      <c r="C315" s="31"/>
      <c r="D315" s="31"/>
      <c r="E315" s="30">
        <v>3150</v>
      </c>
      <c r="F315" s="31"/>
      <c r="G315" s="3"/>
      <c r="H315" s="3"/>
      <c r="I315" s="3"/>
      <c r="J315" s="3"/>
      <c r="K315" s="3"/>
      <c r="L315" s="3"/>
      <c r="M315" s="3"/>
      <c r="N315" s="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5">
      <c r="A316" s="17" t="s">
        <v>540</v>
      </c>
      <c r="B316" s="18" t="s">
        <v>435</v>
      </c>
      <c r="C316" s="31"/>
      <c r="D316" s="31"/>
      <c r="E316" s="31"/>
      <c r="F316" s="31"/>
      <c r="G316" s="3"/>
      <c r="H316" s="3"/>
      <c r="I316" s="3"/>
      <c r="J316" s="3"/>
      <c r="K316" s="3"/>
      <c r="L316" s="3"/>
      <c r="M316" s="3"/>
      <c r="N316" s="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5">
      <c r="A317" s="14" t="s">
        <v>541</v>
      </c>
      <c r="B317" s="14" t="s">
        <v>542</v>
      </c>
      <c r="C317" s="16">
        <f t="shared" ref="C317:F317" si="70">SUM(C318+C319+C320+C321+C322+C323)</f>
        <v>0</v>
      </c>
      <c r="D317" s="16">
        <f t="shared" si="70"/>
        <v>0</v>
      </c>
      <c r="E317" s="16">
        <f t="shared" si="70"/>
        <v>36</v>
      </c>
      <c r="F317" s="16">
        <f t="shared" si="70"/>
        <v>0</v>
      </c>
      <c r="G317" s="3"/>
      <c r="H317" s="3"/>
      <c r="I317" s="3"/>
      <c r="J317" s="3"/>
      <c r="K317" s="3"/>
      <c r="L317" s="3"/>
      <c r="M317" s="3"/>
      <c r="N317" s="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5">
      <c r="A318" s="17" t="s">
        <v>543</v>
      </c>
      <c r="B318" s="18" t="s">
        <v>544</v>
      </c>
      <c r="C318" s="31"/>
      <c r="D318" s="31"/>
      <c r="E318" s="30">
        <v>36</v>
      </c>
      <c r="F318" s="31"/>
      <c r="G318" s="3"/>
      <c r="H318" s="3"/>
      <c r="I318" s="3"/>
      <c r="J318" s="3"/>
      <c r="K318" s="3"/>
      <c r="L318" s="3"/>
      <c r="M318" s="3"/>
      <c r="N318" s="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5">
      <c r="A319" s="17" t="s">
        <v>545</v>
      </c>
      <c r="B319" s="18" t="s">
        <v>546</v>
      </c>
      <c r="C319" s="31"/>
      <c r="D319" s="31"/>
      <c r="E319" s="31"/>
      <c r="F319" s="31"/>
      <c r="G319" s="3"/>
      <c r="H319" s="3"/>
      <c r="I319" s="3"/>
      <c r="J319" s="3"/>
      <c r="K319" s="3"/>
      <c r="L319" s="3"/>
      <c r="M319" s="3"/>
      <c r="N319" s="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5">
      <c r="A320" s="17" t="s">
        <v>547</v>
      </c>
      <c r="B320" s="18" t="s">
        <v>548</v>
      </c>
      <c r="C320" s="31"/>
      <c r="D320" s="31"/>
      <c r="E320" s="31"/>
      <c r="F320" s="31"/>
      <c r="G320" s="3"/>
      <c r="H320" s="3"/>
      <c r="I320" s="3"/>
      <c r="J320" s="3"/>
      <c r="K320" s="3"/>
      <c r="L320" s="3"/>
      <c r="M320" s="3"/>
      <c r="N320" s="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5">
      <c r="A321" s="17" t="s">
        <v>549</v>
      </c>
      <c r="B321" s="18" t="s">
        <v>550</v>
      </c>
      <c r="C321" s="31"/>
      <c r="D321" s="31"/>
      <c r="E321" s="31"/>
      <c r="F321" s="31"/>
      <c r="G321" s="3"/>
      <c r="H321" s="3"/>
      <c r="I321" s="3"/>
      <c r="J321" s="3"/>
      <c r="K321" s="3"/>
      <c r="L321" s="3"/>
      <c r="M321" s="3"/>
      <c r="N321" s="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5">
      <c r="A322" s="17" t="s">
        <v>551</v>
      </c>
      <c r="B322" s="18" t="s">
        <v>552</v>
      </c>
      <c r="C322" s="31"/>
      <c r="D322" s="31"/>
      <c r="E322" s="31"/>
      <c r="F322" s="31"/>
      <c r="G322" s="3"/>
      <c r="H322" s="3"/>
      <c r="I322" s="3"/>
      <c r="J322" s="3"/>
      <c r="K322" s="3"/>
      <c r="L322" s="3"/>
      <c r="M322" s="3"/>
      <c r="N322" s="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5">
      <c r="A323" s="17" t="s">
        <v>553</v>
      </c>
      <c r="B323" s="18" t="s">
        <v>435</v>
      </c>
      <c r="C323" s="31"/>
      <c r="D323" s="31"/>
      <c r="E323" s="31"/>
      <c r="F323" s="31"/>
      <c r="G323" s="3"/>
      <c r="H323" s="3"/>
      <c r="I323" s="3"/>
      <c r="J323" s="3"/>
      <c r="K323" s="3"/>
      <c r="L323" s="3"/>
      <c r="M323" s="3"/>
      <c r="N323" s="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5">
      <c r="A324" s="9" t="s">
        <v>554</v>
      </c>
      <c r="B324" s="9" t="s">
        <v>555</v>
      </c>
      <c r="C324" s="11">
        <f t="shared" ref="C324:F324" si="71">SUM(C325+C327)</f>
        <v>366334</v>
      </c>
      <c r="D324" s="11">
        <f t="shared" si="71"/>
        <v>366334</v>
      </c>
      <c r="E324" s="11">
        <f t="shared" si="71"/>
        <v>134245</v>
      </c>
      <c r="F324" s="11">
        <f t="shared" si="71"/>
        <v>0</v>
      </c>
      <c r="G324" s="12" t="s">
        <v>9</v>
      </c>
      <c r="H324" s="3"/>
      <c r="I324" s="3"/>
      <c r="J324" s="3"/>
      <c r="K324" s="3"/>
      <c r="L324" s="3"/>
      <c r="M324" s="3"/>
      <c r="N324" s="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5">
      <c r="A325" s="14" t="s">
        <v>556</v>
      </c>
      <c r="B325" s="14" t="s">
        <v>557</v>
      </c>
      <c r="C325" s="16">
        <f t="shared" ref="C325:F325" si="72">SUM(C326)</f>
        <v>25000</v>
      </c>
      <c r="D325" s="16">
        <f t="shared" si="72"/>
        <v>25000</v>
      </c>
      <c r="E325" s="16">
        <f t="shared" si="72"/>
        <v>51215</v>
      </c>
      <c r="F325" s="16">
        <f t="shared" si="72"/>
        <v>0</v>
      </c>
      <c r="G325" s="3"/>
      <c r="H325" s="3"/>
      <c r="I325" s="3"/>
      <c r="J325" s="3"/>
      <c r="K325" s="3"/>
      <c r="L325" s="3"/>
      <c r="M325" s="3"/>
      <c r="N325" s="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5">
      <c r="A326" s="17" t="s">
        <v>558</v>
      </c>
      <c r="B326" s="18" t="s">
        <v>559</v>
      </c>
      <c r="C326" s="30">
        <v>25000</v>
      </c>
      <c r="D326" s="30">
        <v>25000</v>
      </c>
      <c r="E326" s="30">
        <v>51215</v>
      </c>
      <c r="F326" s="31"/>
      <c r="G326" s="3"/>
      <c r="H326" s="3"/>
      <c r="I326" s="3"/>
      <c r="J326" s="3"/>
      <c r="K326" s="3"/>
      <c r="L326" s="3"/>
      <c r="M326" s="3"/>
      <c r="N326" s="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5">
      <c r="A327" s="14" t="s">
        <v>560</v>
      </c>
      <c r="B327" s="15" t="s">
        <v>561</v>
      </c>
      <c r="C327" s="16">
        <f t="shared" ref="C327:F327" si="73">C328+C329</f>
        <v>341334</v>
      </c>
      <c r="D327" s="16">
        <f t="shared" si="73"/>
        <v>341334</v>
      </c>
      <c r="E327" s="16">
        <f t="shared" si="73"/>
        <v>83030</v>
      </c>
      <c r="F327" s="16">
        <f t="shared" si="73"/>
        <v>0</v>
      </c>
      <c r="G327" s="3"/>
      <c r="H327" s="3"/>
      <c r="I327" s="3"/>
      <c r="J327" s="3"/>
      <c r="K327" s="3"/>
      <c r="L327" s="3"/>
      <c r="M327" s="3"/>
      <c r="N327" s="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5">
      <c r="A328" s="17" t="s">
        <v>562</v>
      </c>
      <c r="B328" s="18" t="s">
        <v>563</v>
      </c>
      <c r="C328" s="31"/>
      <c r="D328" s="31"/>
      <c r="E328" s="31"/>
      <c r="F328" s="31"/>
      <c r="G328" s="3"/>
      <c r="H328" s="3"/>
      <c r="I328" s="3"/>
      <c r="J328" s="3"/>
      <c r="K328" s="3"/>
      <c r="L328" s="3"/>
      <c r="M328" s="3"/>
      <c r="N328" s="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5">
      <c r="A329" s="17" t="s">
        <v>564</v>
      </c>
      <c r="B329" s="18" t="s">
        <v>565</v>
      </c>
      <c r="C329" s="30">
        <v>341334</v>
      </c>
      <c r="D329" s="30">
        <v>341334</v>
      </c>
      <c r="E329" s="30">
        <v>83030</v>
      </c>
      <c r="F329" s="31"/>
      <c r="G329" s="3"/>
      <c r="H329" s="3"/>
      <c r="I329" s="3"/>
      <c r="J329" s="3"/>
      <c r="K329" s="3"/>
      <c r="L329" s="3"/>
      <c r="M329" s="3"/>
      <c r="N329" s="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5">
      <c r="A330" s="9" t="s">
        <v>566</v>
      </c>
      <c r="B330" s="10" t="s">
        <v>567</v>
      </c>
      <c r="C330" s="11">
        <f t="shared" ref="C330:F330" si="74">SUM(C331+C342+C367)</f>
        <v>576691</v>
      </c>
      <c r="D330" s="11">
        <f t="shared" si="74"/>
        <v>576691</v>
      </c>
      <c r="E330" s="11">
        <f t="shared" si="74"/>
        <v>343434</v>
      </c>
      <c r="F330" s="11">
        <f t="shared" si="74"/>
        <v>0</v>
      </c>
      <c r="G330" s="12" t="s">
        <v>9</v>
      </c>
      <c r="H330" s="3"/>
      <c r="I330" s="3"/>
      <c r="J330" s="3"/>
      <c r="K330" s="3"/>
      <c r="L330" s="3"/>
      <c r="M330" s="3"/>
      <c r="N330" s="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5">
      <c r="A331" s="14" t="s">
        <v>568</v>
      </c>
      <c r="B331" s="15" t="s">
        <v>569</v>
      </c>
      <c r="C331" s="16">
        <f t="shared" ref="C331:F331" si="75">SUM(C332+C333+C334+C335+C336+C337+C338+C339+C340+C341)</f>
        <v>0</v>
      </c>
      <c r="D331" s="16">
        <f t="shared" si="75"/>
        <v>0</v>
      </c>
      <c r="E331" s="16">
        <f t="shared" si="75"/>
        <v>0</v>
      </c>
      <c r="F331" s="16">
        <f t="shared" si="75"/>
        <v>0</v>
      </c>
      <c r="G331" s="3"/>
      <c r="H331" s="3"/>
      <c r="I331" s="3"/>
      <c r="J331" s="3"/>
      <c r="K331" s="3"/>
      <c r="L331" s="3"/>
      <c r="M331" s="3"/>
      <c r="N331" s="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5">
      <c r="A332" s="17" t="s">
        <v>570</v>
      </c>
      <c r="B332" s="18" t="s">
        <v>571</v>
      </c>
      <c r="C332" s="31"/>
      <c r="D332" s="31"/>
      <c r="E332" s="31"/>
      <c r="F332" s="31"/>
      <c r="G332" s="3"/>
      <c r="H332" s="3"/>
      <c r="I332" s="3"/>
      <c r="J332" s="3"/>
      <c r="K332" s="3"/>
      <c r="L332" s="3"/>
      <c r="M332" s="3"/>
      <c r="N332" s="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5">
      <c r="A333" s="17" t="s">
        <v>572</v>
      </c>
      <c r="B333" s="18" t="s">
        <v>573</v>
      </c>
      <c r="C333" s="31"/>
      <c r="D333" s="31"/>
      <c r="E333" s="31"/>
      <c r="F333" s="31"/>
      <c r="G333" s="3"/>
      <c r="H333" s="3"/>
      <c r="I333" s="3"/>
      <c r="J333" s="3"/>
      <c r="K333" s="3"/>
      <c r="L333" s="3"/>
      <c r="M333" s="3"/>
      <c r="N333" s="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5">
      <c r="A334" s="17" t="s">
        <v>574</v>
      </c>
      <c r="B334" s="18" t="s">
        <v>575</v>
      </c>
      <c r="C334" s="31"/>
      <c r="D334" s="31"/>
      <c r="E334" s="31"/>
      <c r="F334" s="31"/>
      <c r="G334" s="3"/>
      <c r="H334" s="3"/>
      <c r="I334" s="3"/>
      <c r="J334" s="3"/>
      <c r="K334" s="3"/>
      <c r="L334" s="3"/>
      <c r="M334" s="3"/>
      <c r="N334" s="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5">
      <c r="A335" s="17" t="s">
        <v>576</v>
      </c>
      <c r="B335" s="18" t="s">
        <v>577</v>
      </c>
      <c r="C335" s="31"/>
      <c r="D335" s="31"/>
      <c r="E335" s="31"/>
      <c r="F335" s="31"/>
      <c r="G335" s="3"/>
      <c r="H335" s="3"/>
      <c r="I335" s="3"/>
      <c r="J335" s="3"/>
      <c r="K335" s="3"/>
      <c r="L335" s="3"/>
      <c r="M335" s="3"/>
      <c r="N335" s="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5">
      <c r="A336" s="17" t="s">
        <v>578</v>
      </c>
      <c r="B336" s="18" t="s">
        <v>579</v>
      </c>
      <c r="C336" s="31"/>
      <c r="D336" s="31"/>
      <c r="E336" s="31"/>
      <c r="F336" s="31"/>
      <c r="G336" s="3"/>
      <c r="H336" s="3"/>
      <c r="I336" s="3"/>
      <c r="J336" s="3"/>
      <c r="K336" s="3"/>
      <c r="L336" s="3"/>
      <c r="M336" s="3"/>
      <c r="N336" s="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5">
      <c r="A337" s="17" t="s">
        <v>580</v>
      </c>
      <c r="B337" s="17" t="s">
        <v>581</v>
      </c>
      <c r="C337" s="31"/>
      <c r="D337" s="31"/>
      <c r="E337" s="31"/>
      <c r="F337" s="31"/>
      <c r="G337" s="3"/>
      <c r="H337" s="3"/>
      <c r="I337" s="3"/>
      <c r="J337" s="3"/>
      <c r="K337" s="3"/>
      <c r="L337" s="3"/>
      <c r="M337" s="3"/>
      <c r="N337" s="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5">
      <c r="A338" s="17" t="s">
        <v>582</v>
      </c>
      <c r="B338" s="17" t="s">
        <v>583</v>
      </c>
      <c r="C338" s="31"/>
      <c r="D338" s="31"/>
      <c r="E338" s="31"/>
      <c r="F338" s="31"/>
      <c r="G338" s="3"/>
      <c r="H338" s="3"/>
      <c r="I338" s="3"/>
      <c r="J338" s="3"/>
      <c r="K338" s="3"/>
      <c r="L338" s="3"/>
      <c r="M338" s="3"/>
      <c r="N338" s="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5">
      <c r="A339" s="17" t="s">
        <v>584</v>
      </c>
      <c r="B339" s="18" t="s">
        <v>585</v>
      </c>
      <c r="C339" s="31"/>
      <c r="D339" s="31"/>
      <c r="E339" s="31"/>
      <c r="F339" s="31"/>
      <c r="G339" s="3"/>
      <c r="H339" s="3"/>
      <c r="I339" s="3"/>
      <c r="J339" s="3"/>
      <c r="K339" s="3"/>
      <c r="L339" s="3"/>
      <c r="M339" s="3"/>
      <c r="N339" s="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5">
      <c r="A340" s="17" t="s">
        <v>586</v>
      </c>
      <c r="B340" s="18" t="s">
        <v>587</v>
      </c>
      <c r="C340" s="31"/>
      <c r="D340" s="31"/>
      <c r="E340" s="31"/>
      <c r="F340" s="31"/>
      <c r="G340" s="3"/>
      <c r="H340" s="3"/>
      <c r="I340" s="3"/>
      <c r="J340" s="3"/>
      <c r="K340" s="3"/>
      <c r="L340" s="3"/>
      <c r="M340" s="3"/>
      <c r="N340" s="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5">
      <c r="A341" s="17" t="s">
        <v>588</v>
      </c>
      <c r="B341" s="18" t="s">
        <v>589</v>
      </c>
      <c r="C341" s="31"/>
      <c r="D341" s="31"/>
      <c r="E341" s="31"/>
      <c r="F341" s="31"/>
      <c r="G341" s="3"/>
      <c r="H341" s="3"/>
      <c r="I341" s="3"/>
      <c r="J341" s="3"/>
      <c r="K341" s="3"/>
      <c r="L341" s="3"/>
      <c r="M341" s="3"/>
      <c r="N341" s="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5">
      <c r="A342" s="14" t="s">
        <v>590</v>
      </c>
      <c r="B342" s="14" t="s">
        <v>591</v>
      </c>
      <c r="C342" s="16">
        <f t="shared" ref="C342:F342" si="76">SUM(C343+C344+C346+C349+C353+C357+C361+C362+C363)</f>
        <v>576691</v>
      </c>
      <c r="D342" s="16">
        <f t="shared" si="76"/>
        <v>576691</v>
      </c>
      <c r="E342" s="16">
        <f t="shared" si="76"/>
        <v>343434</v>
      </c>
      <c r="F342" s="16">
        <f t="shared" si="76"/>
        <v>0</v>
      </c>
      <c r="G342" s="3"/>
      <c r="H342" s="3"/>
      <c r="I342" s="3"/>
      <c r="J342" s="3"/>
      <c r="K342" s="3"/>
      <c r="L342" s="3"/>
      <c r="M342" s="3"/>
      <c r="N342" s="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5">
      <c r="A343" s="17" t="s">
        <v>592</v>
      </c>
      <c r="B343" s="18" t="s">
        <v>593</v>
      </c>
      <c r="C343" s="30">
        <v>47734</v>
      </c>
      <c r="D343" s="30">
        <v>47734</v>
      </c>
      <c r="E343" s="30">
        <v>13210</v>
      </c>
      <c r="F343" s="31"/>
      <c r="G343" s="3"/>
      <c r="H343" s="3"/>
      <c r="I343" s="3"/>
      <c r="J343" s="3"/>
      <c r="K343" s="3"/>
      <c r="L343" s="3"/>
      <c r="M343" s="3"/>
      <c r="N343" s="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5">
      <c r="A344" s="17" t="s">
        <v>594</v>
      </c>
      <c r="B344" s="18" t="s">
        <v>595</v>
      </c>
      <c r="C344" s="19">
        <f t="shared" ref="C344:F344" si="77">SUM(C345)</f>
        <v>0</v>
      </c>
      <c r="D344" s="19">
        <f t="shared" si="77"/>
        <v>0</v>
      </c>
      <c r="E344" s="19">
        <f t="shared" si="77"/>
        <v>0</v>
      </c>
      <c r="F344" s="19">
        <f t="shared" si="77"/>
        <v>0</v>
      </c>
      <c r="G344" s="3"/>
      <c r="H344" s="3"/>
      <c r="I344" s="3"/>
      <c r="J344" s="3"/>
      <c r="K344" s="3"/>
      <c r="L344" s="3"/>
      <c r="M344" s="3"/>
      <c r="N344" s="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5">
      <c r="A345" s="20" t="s">
        <v>596</v>
      </c>
      <c r="B345" s="21" t="s">
        <v>597</v>
      </c>
      <c r="C345" s="23"/>
      <c r="D345" s="23"/>
      <c r="E345" s="23"/>
      <c r="F345" s="23"/>
      <c r="G345" s="3"/>
      <c r="H345" s="3"/>
      <c r="I345" s="3"/>
      <c r="J345" s="3"/>
      <c r="K345" s="3"/>
      <c r="L345" s="3"/>
      <c r="M345" s="3"/>
      <c r="N345" s="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5">
      <c r="A346" s="17" t="s">
        <v>598</v>
      </c>
      <c r="B346" s="18" t="s">
        <v>599</v>
      </c>
      <c r="C346" s="19">
        <f t="shared" ref="C346:F346" si="78">SUM(C347+C348)</f>
        <v>0</v>
      </c>
      <c r="D346" s="19">
        <f t="shared" si="78"/>
        <v>0</v>
      </c>
      <c r="E346" s="19">
        <f t="shared" si="78"/>
        <v>0</v>
      </c>
      <c r="F346" s="19">
        <f t="shared" si="78"/>
        <v>0</v>
      </c>
      <c r="G346" s="3"/>
      <c r="H346" s="3"/>
      <c r="I346" s="3"/>
      <c r="J346" s="3"/>
      <c r="K346" s="3"/>
      <c r="L346" s="3"/>
      <c r="M346" s="3"/>
      <c r="N346" s="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5">
      <c r="A347" s="20" t="s">
        <v>600</v>
      </c>
      <c r="B347" s="21" t="s">
        <v>601</v>
      </c>
      <c r="C347" s="23"/>
      <c r="D347" s="23"/>
      <c r="E347" s="23"/>
      <c r="F347" s="23"/>
      <c r="G347" s="3"/>
      <c r="H347" s="3"/>
      <c r="I347" s="3"/>
      <c r="J347" s="3"/>
      <c r="K347" s="3"/>
      <c r="L347" s="3"/>
      <c r="M347" s="3"/>
      <c r="N347" s="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5">
      <c r="A348" s="20" t="s">
        <v>602</v>
      </c>
      <c r="B348" s="21" t="s">
        <v>603</v>
      </c>
      <c r="C348" s="23"/>
      <c r="D348" s="23"/>
      <c r="E348" s="23"/>
      <c r="F348" s="23"/>
      <c r="G348" s="3"/>
      <c r="H348" s="3"/>
      <c r="I348" s="3"/>
      <c r="J348" s="3"/>
      <c r="K348" s="3"/>
      <c r="L348" s="3"/>
      <c r="M348" s="3"/>
      <c r="N348" s="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5">
      <c r="A349" s="17" t="s">
        <v>604</v>
      </c>
      <c r="B349" s="18" t="s">
        <v>605</v>
      </c>
      <c r="C349" s="19">
        <f t="shared" ref="C349:F349" si="79">SUM(C350+C351+C352)</f>
        <v>0</v>
      </c>
      <c r="D349" s="19">
        <f t="shared" si="79"/>
        <v>0</v>
      </c>
      <c r="E349" s="19">
        <f t="shared" si="79"/>
        <v>0</v>
      </c>
      <c r="F349" s="19">
        <f t="shared" si="79"/>
        <v>0</v>
      </c>
      <c r="G349" s="3"/>
      <c r="H349" s="3"/>
      <c r="I349" s="3"/>
      <c r="J349" s="3"/>
      <c r="K349" s="3"/>
      <c r="L349" s="3"/>
      <c r="M349" s="3"/>
      <c r="N349" s="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5">
      <c r="A350" s="20" t="s">
        <v>606</v>
      </c>
      <c r="B350" s="21" t="s">
        <v>607</v>
      </c>
      <c r="C350" s="23"/>
      <c r="D350" s="23"/>
      <c r="E350" s="23"/>
      <c r="F350" s="23"/>
      <c r="G350" s="3"/>
      <c r="H350" s="3"/>
      <c r="I350" s="3"/>
      <c r="J350" s="3"/>
      <c r="K350" s="3"/>
      <c r="L350" s="3"/>
      <c r="M350" s="3"/>
      <c r="N350" s="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5">
      <c r="A351" s="20" t="s">
        <v>608</v>
      </c>
      <c r="B351" s="21" t="s">
        <v>609</v>
      </c>
      <c r="C351" s="23"/>
      <c r="D351" s="23"/>
      <c r="E351" s="23"/>
      <c r="F351" s="23"/>
      <c r="G351" s="3"/>
      <c r="H351" s="3"/>
      <c r="I351" s="3"/>
      <c r="J351" s="3"/>
      <c r="K351" s="3"/>
      <c r="L351" s="3"/>
      <c r="M351" s="3"/>
      <c r="N351" s="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5">
      <c r="A352" s="20" t="s">
        <v>610</v>
      </c>
      <c r="B352" s="21" t="s">
        <v>611</v>
      </c>
      <c r="C352" s="23"/>
      <c r="D352" s="23"/>
      <c r="E352" s="23"/>
      <c r="F352" s="23"/>
      <c r="G352" s="3"/>
      <c r="H352" s="3"/>
      <c r="I352" s="3"/>
      <c r="J352" s="3"/>
      <c r="K352" s="3"/>
      <c r="L352" s="3"/>
      <c r="M352" s="3"/>
      <c r="N352" s="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5">
      <c r="A353" s="17" t="s">
        <v>612</v>
      </c>
      <c r="B353" s="18" t="s">
        <v>613</v>
      </c>
      <c r="C353" s="19">
        <f t="shared" ref="C353:F353" si="80">SUM(C354+C355+C356)</f>
        <v>0</v>
      </c>
      <c r="D353" s="19">
        <f t="shared" si="80"/>
        <v>0</v>
      </c>
      <c r="E353" s="19">
        <f t="shared" si="80"/>
        <v>0</v>
      </c>
      <c r="F353" s="19">
        <f t="shared" si="80"/>
        <v>0</v>
      </c>
      <c r="G353" s="3"/>
      <c r="H353" s="3"/>
      <c r="I353" s="3"/>
      <c r="J353" s="3"/>
      <c r="K353" s="3"/>
      <c r="L353" s="3"/>
      <c r="M353" s="3"/>
      <c r="N353" s="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5">
      <c r="A354" s="20" t="s">
        <v>614</v>
      </c>
      <c r="B354" s="21" t="s">
        <v>607</v>
      </c>
      <c r="C354" s="23"/>
      <c r="D354" s="23"/>
      <c r="E354" s="23"/>
      <c r="F354" s="23"/>
      <c r="G354" s="3"/>
      <c r="H354" s="3"/>
      <c r="I354" s="3"/>
      <c r="J354" s="3"/>
      <c r="K354" s="3"/>
      <c r="L354" s="3"/>
      <c r="M354" s="3"/>
      <c r="N354" s="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5">
      <c r="A355" s="20" t="s">
        <v>615</v>
      </c>
      <c r="B355" s="21" t="s">
        <v>609</v>
      </c>
      <c r="C355" s="23"/>
      <c r="D355" s="23"/>
      <c r="E355" s="23"/>
      <c r="F355" s="23"/>
      <c r="G355" s="3"/>
      <c r="H355" s="3"/>
      <c r="I355" s="3"/>
      <c r="J355" s="3"/>
      <c r="K355" s="3"/>
      <c r="L355" s="3"/>
      <c r="M355" s="3"/>
      <c r="N355" s="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5">
      <c r="A356" s="20" t="s">
        <v>616</v>
      </c>
      <c r="B356" s="21" t="s">
        <v>611</v>
      </c>
      <c r="C356" s="23"/>
      <c r="D356" s="23"/>
      <c r="E356" s="23"/>
      <c r="F356" s="23"/>
      <c r="G356" s="3"/>
      <c r="H356" s="3"/>
      <c r="I356" s="3"/>
      <c r="J356" s="3"/>
      <c r="K356" s="3"/>
      <c r="L356" s="3"/>
      <c r="M356" s="3"/>
      <c r="N356" s="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5">
      <c r="A357" s="17" t="s">
        <v>617</v>
      </c>
      <c r="B357" s="18" t="s">
        <v>618</v>
      </c>
      <c r="C357" s="19">
        <f t="shared" ref="C357:F357" si="81">SUM(C358+C359+C360)</f>
        <v>0</v>
      </c>
      <c r="D357" s="19">
        <f t="shared" si="81"/>
        <v>0</v>
      </c>
      <c r="E357" s="19">
        <f t="shared" si="81"/>
        <v>0</v>
      </c>
      <c r="F357" s="19">
        <f t="shared" si="81"/>
        <v>0</v>
      </c>
      <c r="G357" s="3"/>
      <c r="H357" s="3"/>
      <c r="I357" s="3"/>
      <c r="J357" s="3"/>
      <c r="K357" s="3"/>
      <c r="L357" s="3"/>
      <c r="M357" s="3"/>
      <c r="N357" s="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5">
      <c r="A358" s="20" t="s">
        <v>619</v>
      </c>
      <c r="B358" s="21" t="s">
        <v>620</v>
      </c>
      <c r="C358" s="23"/>
      <c r="D358" s="23"/>
      <c r="E358" s="23"/>
      <c r="F358" s="23"/>
      <c r="G358" s="3"/>
      <c r="H358" s="3"/>
      <c r="I358" s="3"/>
      <c r="J358" s="3"/>
      <c r="K358" s="3"/>
      <c r="L358" s="3"/>
      <c r="M358" s="3"/>
      <c r="N358" s="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5">
      <c r="A359" s="20" t="s">
        <v>621</v>
      </c>
      <c r="B359" s="21" t="s">
        <v>622</v>
      </c>
      <c r="C359" s="32"/>
      <c r="D359" s="32"/>
      <c r="E359" s="32"/>
      <c r="F359" s="32"/>
      <c r="G359" s="3"/>
      <c r="H359" s="3"/>
      <c r="I359" s="3"/>
      <c r="J359" s="3"/>
      <c r="K359" s="3"/>
      <c r="L359" s="3"/>
      <c r="M359" s="3"/>
      <c r="N359" s="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30.75" customHeight="1" x14ac:dyDescent="0.35">
      <c r="A360" s="20" t="s">
        <v>623</v>
      </c>
      <c r="B360" s="33" t="s">
        <v>624</v>
      </c>
      <c r="C360" s="32"/>
      <c r="D360" s="32"/>
      <c r="E360" s="32"/>
      <c r="F360" s="32"/>
      <c r="G360" s="3"/>
      <c r="H360" s="3"/>
      <c r="I360" s="3"/>
      <c r="J360" s="3"/>
      <c r="K360" s="3"/>
      <c r="L360" s="3"/>
      <c r="M360" s="3"/>
      <c r="N360" s="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5">
      <c r="A361" s="17" t="s">
        <v>625</v>
      </c>
      <c r="B361" s="18" t="s">
        <v>626</v>
      </c>
      <c r="C361" s="31"/>
      <c r="D361" s="31"/>
      <c r="E361" s="31"/>
      <c r="F361" s="31"/>
      <c r="G361" s="3"/>
      <c r="H361" s="3"/>
      <c r="I361" s="3"/>
      <c r="J361" s="3"/>
      <c r="K361" s="3"/>
      <c r="L361" s="3"/>
      <c r="M361" s="3"/>
      <c r="N361" s="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5">
      <c r="A362" s="17" t="s">
        <v>627</v>
      </c>
      <c r="B362" s="18" t="s">
        <v>628</v>
      </c>
      <c r="C362" s="31"/>
      <c r="D362" s="31"/>
      <c r="E362" s="31"/>
      <c r="F362" s="31"/>
      <c r="G362" s="3"/>
      <c r="H362" s="3"/>
      <c r="I362" s="3"/>
      <c r="J362" s="3"/>
      <c r="K362" s="3"/>
      <c r="L362" s="3"/>
      <c r="M362" s="3"/>
      <c r="N362" s="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5">
      <c r="A363" s="17" t="s">
        <v>629</v>
      </c>
      <c r="B363" s="18" t="s">
        <v>630</v>
      </c>
      <c r="C363" s="19">
        <f t="shared" ref="C363:F363" si="82">SUM(C364+C365+C366)</f>
        <v>528957</v>
      </c>
      <c r="D363" s="19">
        <f t="shared" si="82"/>
        <v>528957</v>
      </c>
      <c r="E363" s="19">
        <f t="shared" si="82"/>
        <v>330224</v>
      </c>
      <c r="F363" s="19">
        <f t="shared" si="82"/>
        <v>0</v>
      </c>
      <c r="G363" s="3"/>
      <c r="H363" s="3"/>
      <c r="I363" s="3"/>
      <c r="J363" s="3"/>
      <c r="K363" s="3"/>
      <c r="L363" s="3"/>
      <c r="M363" s="3"/>
      <c r="N363" s="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5">
      <c r="A364" s="20" t="s">
        <v>631</v>
      </c>
      <c r="B364" s="21" t="s">
        <v>632</v>
      </c>
      <c r="C364" s="23"/>
      <c r="D364" s="23"/>
      <c r="E364" s="22">
        <v>289032</v>
      </c>
      <c r="F364" s="23"/>
      <c r="G364" s="3"/>
      <c r="H364" s="3"/>
      <c r="I364" s="3"/>
      <c r="J364" s="3"/>
      <c r="K364" s="3"/>
      <c r="L364" s="3"/>
      <c r="M364" s="3"/>
      <c r="N364" s="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5">
      <c r="A365" s="20" t="s">
        <v>633</v>
      </c>
      <c r="B365" s="21" t="s">
        <v>634</v>
      </c>
      <c r="C365" s="22">
        <v>528957</v>
      </c>
      <c r="D365" s="22">
        <v>528957</v>
      </c>
      <c r="E365" s="22">
        <v>41192</v>
      </c>
      <c r="F365" s="23"/>
      <c r="G365" s="3"/>
      <c r="H365" s="3"/>
      <c r="I365" s="3"/>
      <c r="J365" s="3"/>
      <c r="K365" s="3"/>
      <c r="L365" s="3"/>
      <c r="M365" s="3"/>
      <c r="N365" s="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5">
      <c r="A366" s="20" t="s">
        <v>635</v>
      </c>
      <c r="B366" s="21" t="s">
        <v>636</v>
      </c>
      <c r="C366" s="23"/>
      <c r="D366" s="23"/>
      <c r="E366" s="23"/>
      <c r="F366" s="23"/>
      <c r="G366" s="3"/>
      <c r="H366" s="3"/>
      <c r="I366" s="3"/>
      <c r="J366" s="3"/>
      <c r="K366" s="3"/>
      <c r="L366" s="3"/>
      <c r="M366" s="3"/>
      <c r="N366" s="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5">
      <c r="A367" s="14" t="s">
        <v>637</v>
      </c>
      <c r="B367" s="15" t="s">
        <v>638</v>
      </c>
      <c r="C367" s="16">
        <f t="shared" ref="C367:F367" si="83">C368+C369</f>
        <v>0</v>
      </c>
      <c r="D367" s="16">
        <f t="shared" si="83"/>
        <v>0</v>
      </c>
      <c r="E367" s="16">
        <f t="shared" si="83"/>
        <v>0</v>
      </c>
      <c r="F367" s="16">
        <f t="shared" si="83"/>
        <v>0</v>
      </c>
      <c r="G367" s="3"/>
      <c r="H367" s="3"/>
      <c r="I367" s="3"/>
      <c r="J367" s="3"/>
      <c r="K367" s="3"/>
      <c r="L367" s="3"/>
      <c r="M367" s="3"/>
      <c r="N367" s="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5">
      <c r="A368" s="17" t="s">
        <v>639</v>
      </c>
      <c r="B368" s="18" t="s">
        <v>640</v>
      </c>
      <c r="C368" s="31"/>
      <c r="D368" s="31"/>
      <c r="E368" s="31"/>
      <c r="F368" s="31"/>
      <c r="G368" s="3"/>
      <c r="H368" s="3"/>
      <c r="I368" s="3"/>
      <c r="J368" s="3"/>
      <c r="K368" s="3"/>
      <c r="L368" s="3"/>
      <c r="M368" s="3"/>
      <c r="N368" s="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5">
      <c r="A369" s="17" t="s">
        <v>641</v>
      </c>
      <c r="B369" s="18" t="s">
        <v>642</v>
      </c>
      <c r="C369" s="31"/>
      <c r="D369" s="31"/>
      <c r="E369" s="31"/>
      <c r="F369" s="31"/>
      <c r="G369" s="3"/>
      <c r="H369" s="3"/>
      <c r="I369" s="3"/>
      <c r="J369" s="3"/>
      <c r="K369" s="3"/>
      <c r="L369" s="3"/>
      <c r="M369" s="3"/>
      <c r="N369" s="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5">
      <c r="A370" s="9" t="s">
        <v>643</v>
      </c>
      <c r="B370" s="10" t="s">
        <v>644</v>
      </c>
      <c r="C370" s="11">
        <f t="shared" ref="C370:F370" si="84">C371+C372</f>
        <v>46100</v>
      </c>
      <c r="D370" s="11">
        <f t="shared" si="84"/>
        <v>46100</v>
      </c>
      <c r="E370" s="11">
        <f t="shared" si="84"/>
        <v>9230</v>
      </c>
      <c r="F370" s="11">
        <f t="shared" si="84"/>
        <v>0</v>
      </c>
      <c r="G370" s="3"/>
      <c r="H370" s="3"/>
      <c r="I370" s="3"/>
      <c r="J370" s="3"/>
      <c r="K370" s="3"/>
      <c r="L370" s="3"/>
      <c r="M370" s="3"/>
      <c r="N370" s="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5">
      <c r="A371" s="14" t="s">
        <v>645</v>
      </c>
      <c r="B371" s="14" t="s">
        <v>646</v>
      </c>
      <c r="C371" s="30">
        <v>46100</v>
      </c>
      <c r="D371" s="30">
        <v>46100</v>
      </c>
      <c r="E371" s="30">
        <v>9230</v>
      </c>
      <c r="F371" s="31"/>
      <c r="G371" s="3"/>
      <c r="H371" s="3"/>
      <c r="I371" s="3"/>
      <c r="J371" s="3"/>
      <c r="K371" s="3"/>
      <c r="L371" s="3"/>
      <c r="M371" s="3"/>
      <c r="N371" s="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5">
      <c r="A372" s="14" t="s">
        <v>647</v>
      </c>
      <c r="B372" s="15" t="s">
        <v>648</v>
      </c>
      <c r="C372" s="16">
        <f t="shared" ref="C372:F372" si="85">C373+C374</f>
        <v>0</v>
      </c>
      <c r="D372" s="16">
        <f t="shared" si="85"/>
        <v>0</v>
      </c>
      <c r="E372" s="16">
        <f t="shared" si="85"/>
        <v>0</v>
      </c>
      <c r="F372" s="16">
        <f t="shared" si="85"/>
        <v>0</v>
      </c>
      <c r="G372" s="3"/>
      <c r="H372" s="3"/>
      <c r="I372" s="3"/>
      <c r="J372" s="3"/>
      <c r="K372" s="3"/>
      <c r="L372" s="3"/>
      <c r="M372" s="3"/>
      <c r="N372" s="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5">
      <c r="A373" s="14" t="s">
        <v>649</v>
      </c>
      <c r="B373" s="15" t="s">
        <v>650</v>
      </c>
      <c r="C373" s="31"/>
      <c r="D373" s="31"/>
      <c r="E373" s="31"/>
      <c r="F373" s="31"/>
      <c r="G373" s="34" t="s">
        <v>651</v>
      </c>
      <c r="H373" s="35" t="s">
        <v>652</v>
      </c>
      <c r="I373" s="3"/>
      <c r="J373" s="3"/>
      <c r="K373" s="3"/>
      <c r="L373" s="3"/>
      <c r="M373" s="3"/>
      <c r="N373" s="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5">
      <c r="A374" s="14" t="s">
        <v>653</v>
      </c>
      <c r="B374" s="15" t="s">
        <v>435</v>
      </c>
      <c r="C374" s="31"/>
      <c r="D374" s="31"/>
      <c r="E374" s="31"/>
      <c r="F374" s="31"/>
      <c r="G374" s="34" t="s">
        <v>651</v>
      </c>
      <c r="H374" s="35" t="s">
        <v>652</v>
      </c>
      <c r="I374" s="3"/>
      <c r="J374" s="3"/>
      <c r="K374" s="3"/>
      <c r="L374" s="3"/>
      <c r="M374" s="3"/>
      <c r="N374" s="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5">
      <c r="A375" s="9" t="s">
        <v>654</v>
      </c>
      <c r="B375" s="10" t="s">
        <v>655</v>
      </c>
      <c r="C375" s="11">
        <f t="shared" ref="C375:F375" si="86">SUM(C376+C377+C378)</f>
        <v>0</v>
      </c>
      <c r="D375" s="11">
        <f t="shared" si="86"/>
        <v>0</v>
      </c>
      <c r="E375" s="11">
        <f t="shared" si="86"/>
        <v>0</v>
      </c>
      <c r="F375" s="11">
        <f t="shared" si="86"/>
        <v>0</v>
      </c>
      <c r="G375" s="12" t="s">
        <v>9</v>
      </c>
      <c r="H375" s="3"/>
      <c r="I375" s="3"/>
      <c r="J375" s="3"/>
      <c r="K375" s="3"/>
      <c r="L375" s="3"/>
      <c r="M375" s="3"/>
      <c r="N375" s="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5">
      <c r="A376" s="14" t="s">
        <v>656</v>
      </c>
      <c r="B376" s="15" t="s">
        <v>657</v>
      </c>
      <c r="C376" s="31"/>
      <c r="D376" s="31"/>
      <c r="E376" s="31"/>
      <c r="F376" s="31"/>
      <c r="G376" s="3"/>
      <c r="H376" s="3"/>
      <c r="I376" s="3"/>
      <c r="J376" s="3"/>
      <c r="K376" s="3"/>
      <c r="L376" s="3"/>
      <c r="M376" s="3"/>
      <c r="N376" s="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5">
      <c r="A377" s="14" t="s">
        <v>658</v>
      </c>
      <c r="B377" s="15" t="s">
        <v>659</v>
      </c>
      <c r="C377" s="31"/>
      <c r="D377" s="31"/>
      <c r="E377" s="31"/>
      <c r="F377" s="31"/>
      <c r="G377" s="3"/>
      <c r="H377" s="3"/>
      <c r="I377" s="3"/>
      <c r="J377" s="3"/>
      <c r="K377" s="3"/>
      <c r="L377" s="3"/>
      <c r="M377" s="3"/>
      <c r="N377" s="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5">
      <c r="A378" s="14" t="s">
        <v>660</v>
      </c>
      <c r="B378" s="15" t="s">
        <v>661</v>
      </c>
      <c r="C378" s="16">
        <f t="shared" ref="C378:F378" si="87">SUM(C379+C380+C381)</f>
        <v>0</v>
      </c>
      <c r="D378" s="16">
        <f t="shared" si="87"/>
        <v>0</v>
      </c>
      <c r="E378" s="16">
        <f t="shared" si="87"/>
        <v>0</v>
      </c>
      <c r="F378" s="16">
        <f t="shared" si="87"/>
        <v>0</v>
      </c>
      <c r="G378" s="3"/>
      <c r="H378" s="3"/>
      <c r="I378" s="3"/>
      <c r="J378" s="3"/>
      <c r="K378" s="3"/>
      <c r="L378" s="3"/>
      <c r="M378" s="3"/>
      <c r="N378" s="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5">
      <c r="A379" s="17" t="s">
        <v>662</v>
      </c>
      <c r="B379" s="18" t="s">
        <v>663</v>
      </c>
      <c r="C379" s="31"/>
      <c r="D379" s="31"/>
      <c r="E379" s="31"/>
      <c r="F379" s="31"/>
      <c r="G379" s="3"/>
      <c r="H379" s="3"/>
      <c r="I379" s="3"/>
      <c r="J379" s="3"/>
      <c r="K379" s="3"/>
      <c r="L379" s="3"/>
      <c r="M379" s="3"/>
      <c r="N379" s="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5">
      <c r="A380" s="17" t="s">
        <v>664</v>
      </c>
      <c r="B380" s="18" t="s">
        <v>665</v>
      </c>
      <c r="C380" s="31"/>
      <c r="D380" s="31"/>
      <c r="E380" s="31"/>
      <c r="F380" s="31"/>
      <c r="G380" s="3"/>
      <c r="H380" s="3"/>
      <c r="I380" s="3"/>
      <c r="J380" s="3"/>
      <c r="K380" s="3"/>
      <c r="L380" s="3"/>
      <c r="M380" s="3"/>
      <c r="N380" s="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5">
      <c r="A381" s="17" t="s">
        <v>666</v>
      </c>
      <c r="B381" s="18" t="s">
        <v>667</v>
      </c>
      <c r="C381" s="31"/>
      <c r="D381" s="31"/>
      <c r="E381" s="31"/>
      <c r="F381" s="31"/>
      <c r="G381" s="3"/>
      <c r="H381" s="3"/>
      <c r="I381" s="3"/>
      <c r="J381" s="3"/>
      <c r="K381" s="3"/>
      <c r="L381" s="3"/>
      <c r="M381" s="3"/>
      <c r="N381" s="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5">
      <c r="A382" s="9" t="s">
        <v>668</v>
      </c>
      <c r="B382" s="10" t="s">
        <v>669</v>
      </c>
      <c r="C382" s="11">
        <f t="shared" ref="C382:F382" si="88">SUM(C383+C384+C385+C386+C387+C391+C394+C397)</f>
        <v>0</v>
      </c>
      <c r="D382" s="11">
        <f t="shared" si="88"/>
        <v>0</v>
      </c>
      <c r="E382" s="11">
        <f t="shared" si="88"/>
        <v>0</v>
      </c>
      <c r="F382" s="11">
        <f t="shared" si="88"/>
        <v>0</v>
      </c>
      <c r="G382" s="12" t="s">
        <v>9</v>
      </c>
      <c r="H382" s="3"/>
      <c r="I382" s="3"/>
      <c r="J382" s="3"/>
      <c r="K382" s="3"/>
      <c r="L382" s="3"/>
      <c r="M382" s="3"/>
      <c r="N382" s="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5">
      <c r="A383" s="14" t="s">
        <v>670</v>
      </c>
      <c r="B383" s="15" t="s">
        <v>671</v>
      </c>
      <c r="C383" s="31"/>
      <c r="D383" s="31"/>
      <c r="E383" s="31"/>
      <c r="F383" s="31"/>
      <c r="G383" s="3"/>
      <c r="H383" s="3"/>
      <c r="I383" s="3"/>
      <c r="J383" s="3"/>
      <c r="K383" s="3"/>
      <c r="L383" s="3"/>
      <c r="M383" s="3"/>
      <c r="N383" s="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5">
      <c r="A384" s="14" t="s">
        <v>672</v>
      </c>
      <c r="B384" s="15" t="s">
        <v>673</v>
      </c>
      <c r="C384" s="31"/>
      <c r="D384" s="31"/>
      <c r="E384" s="31"/>
      <c r="F384" s="31"/>
      <c r="G384" s="3"/>
      <c r="H384" s="3"/>
      <c r="I384" s="3"/>
      <c r="J384" s="3"/>
      <c r="K384" s="3"/>
      <c r="L384" s="3"/>
      <c r="M384" s="3"/>
      <c r="N384" s="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5">
      <c r="A385" s="14" t="s">
        <v>674</v>
      </c>
      <c r="B385" s="15" t="s">
        <v>675</v>
      </c>
      <c r="C385" s="31"/>
      <c r="D385" s="31"/>
      <c r="E385" s="31"/>
      <c r="F385" s="31"/>
      <c r="G385" s="3"/>
      <c r="H385" s="3"/>
      <c r="I385" s="3"/>
      <c r="J385" s="3"/>
      <c r="K385" s="3"/>
      <c r="L385" s="3"/>
      <c r="M385" s="3"/>
      <c r="N385" s="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5">
      <c r="A386" s="14" t="s">
        <v>676</v>
      </c>
      <c r="B386" s="15" t="s">
        <v>677</v>
      </c>
      <c r="C386" s="31"/>
      <c r="D386" s="31"/>
      <c r="E386" s="31"/>
      <c r="F386" s="31"/>
      <c r="G386" s="3"/>
      <c r="H386" s="3"/>
      <c r="I386" s="3"/>
      <c r="J386" s="3"/>
      <c r="K386" s="3"/>
      <c r="L386" s="3"/>
      <c r="M386" s="3"/>
      <c r="N386" s="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5">
      <c r="A387" s="14" t="s">
        <v>678</v>
      </c>
      <c r="B387" s="15" t="s">
        <v>679</v>
      </c>
      <c r="C387" s="16">
        <f t="shared" ref="C387:F387" si="89">SUM(C388+C389+C390)</f>
        <v>0</v>
      </c>
      <c r="D387" s="16">
        <f t="shared" si="89"/>
        <v>0</v>
      </c>
      <c r="E387" s="16">
        <f t="shared" si="89"/>
        <v>0</v>
      </c>
      <c r="F387" s="16">
        <f t="shared" si="89"/>
        <v>0</v>
      </c>
      <c r="G387" s="3"/>
      <c r="H387" s="3"/>
      <c r="I387" s="3"/>
      <c r="J387" s="3"/>
      <c r="K387" s="3"/>
      <c r="L387" s="3"/>
      <c r="M387" s="3"/>
      <c r="N387" s="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5">
      <c r="A388" s="17" t="s">
        <v>680</v>
      </c>
      <c r="B388" s="18" t="s">
        <v>681</v>
      </c>
      <c r="C388" s="31"/>
      <c r="D388" s="31"/>
      <c r="E388" s="31"/>
      <c r="F388" s="31"/>
      <c r="G388" s="3"/>
      <c r="H388" s="3"/>
      <c r="I388" s="3"/>
      <c r="J388" s="3"/>
      <c r="K388" s="3"/>
      <c r="L388" s="3"/>
      <c r="M388" s="3"/>
      <c r="N388" s="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5">
      <c r="A389" s="17" t="s">
        <v>682</v>
      </c>
      <c r="B389" s="18" t="s">
        <v>683</v>
      </c>
      <c r="C389" s="31"/>
      <c r="D389" s="31"/>
      <c r="E389" s="31"/>
      <c r="F389" s="31"/>
      <c r="G389" s="3"/>
      <c r="H389" s="3"/>
      <c r="I389" s="3"/>
      <c r="J389" s="3"/>
      <c r="K389" s="3"/>
      <c r="L389" s="3"/>
      <c r="M389" s="3"/>
      <c r="N389" s="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5">
      <c r="A390" s="17" t="s">
        <v>684</v>
      </c>
      <c r="B390" s="18" t="s">
        <v>354</v>
      </c>
      <c r="C390" s="31"/>
      <c r="D390" s="31"/>
      <c r="E390" s="31"/>
      <c r="F390" s="31"/>
      <c r="G390" s="3"/>
      <c r="H390" s="3"/>
      <c r="I390" s="3"/>
      <c r="J390" s="3"/>
      <c r="K390" s="3"/>
      <c r="L390" s="3"/>
      <c r="M390" s="3"/>
      <c r="N390" s="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5">
      <c r="A391" s="14" t="s">
        <v>685</v>
      </c>
      <c r="B391" s="15" t="s">
        <v>686</v>
      </c>
      <c r="C391" s="16">
        <f t="shared" ref="C391:F391" si="90">SUM(C392+C393)</f>
        <v>0</v>
      </c>
      <c r="D391" s="16">
        <f t="shared" si="90"/>
        <v>0</v>
      </c>
      <c r="E391" s="16">
        <f t="shared" si="90"/>
        <v>0</v>
      </c>
      <c r="F391" s="16">
        <f t="shared" si="90"/>
        <v>0</v>
      </c>
      <c r="G391" s="3"/>
      <c r="H391" s="3"/>
      <c r="I391" s="3"/>
      <c r="J391" s="3"/>
      <c r="K391" s="3"/>
      <c r="L391" s="3"/>
      <c r="M391" s="3"/>
      <c r="N391" s="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5">
      <c r="A392" s="17" t="s">
        <v>687</v>
      </c>
      <c r="B392" s="18" t="s">
        <v>688</v>
      </c>
      <c r="C392" s="31"/>
      <c r="D392" s="31"/>
      <c r="E392" s="31"/>
      <c r="F392" s="31"/>
      <c r="G392" s="3"/>
      <c r="H392" s="3"/>
      <c r="I392" s="3"/>
      <c r="J392" s="3"/>
      <c r="K392" s="3"/>
      <c r="L392" s="3"/>
      <c r="M392" s="3"/>
      <c r="N392" s="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5">
      <c r="A393" s="17" t="s">
        <v>689</v>
      </c>
      <c r="B393" s="18" t="s">
        <v>690</v>
      </c>
      <c r="C393" s="31"/>
      <c r="D393" s="31"/>
      <c r="E393" s="31"/>
      <c r="F393" s="31"/>
      <c r="G393" s="3"/>
      <c r="H393" s="3"/>
      <c r="I393" s="3"/>
      <c r="J393" s="3"/>
      <c r="K393" s="3"/>
      <c r="L393" s="3"/>
      <c r="M393" s="3"/>
      <c r="N393" s="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5">
      <c r="A394" s="14" t="s">
        <v>691</v>
      </c>
      <c r="B394" s="15" t="s">
        <v>692</v>
      </c>
      <c r="C394" s="16">
        <f t="shared" ref="C394:F394" si="91">SUM(C395+C396)</f>
        <v>0</v>
      </c>
      <c r="D394" s="16">
        <f t="shared" si="91"/>
        <v>0</v>
      </c>
      <c r="E394" s="16">
        <f t="shared" si="91"/>
        <v>0</v>
      </c>
      <c r="F394" s="16">
        <f t="shared" si="91"/>
        <v>0</v>
      </c>
      <c r="G394" s="3"/>
      <c r="H394" s="3"/>
      <c r="I394" s="3"/>
      <c r="J394" s="3"/>
      <c r="K394" s="3"/>
      <c r="L394" s="3"/>
      <c r="M394" s="3"/>
      <c r="N394" s="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5">
      <c r="A395" s="17" t="s">
        <v>693</v>
      </c>
      <c r="B395" s="18" t="s">
        <v>694</v>
      </c>
      <c r="C395" s="31"/>
      <c r="D395" s="31"/>
      <c r="E395" s="31"/>
      <c r="F395" s="31"/>
      <c r="G395" s="3"/>
      <c r="H395" s="3"/>
      <c r="I395" s="3"/>
      <c r="J395" s="3"/>
      <c r="K395" s="3"/>
      <c r="L395" s="3"/>
      <c r="M395" s="3"/>
      <c r="N395" s="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5">
      <c r="A396" s="17" t="s">
        <v>695</v>
      </c>
      <c r="B396" s="18" t="s">
        <v>696</v>
      </c>
      <c r="C396" s="31"/>
      <c r="D396" s="31"/>
      <c r="E396" s="31"/>
      <c r="F396" s="31"/>
      <c r="G396" s="3"/>
      <c r="H396" s="3"/>
      <c r="I396" s="3"/>
      <c r="J396" s="3"/>
      <c r="K396" s="3"/>
      <c r="L396" s="3"/>
      <c r="M396" s="3"/>
      <c r="N396" s="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5">
      <c r="A397" s="14" t="s">
        <v>697</v>
      </c>
      <c r="B397" s="15" t="s">
        <v>698</v>
      </c>
      <c r="C397" s="31"/>
      <c r="D397" s="31"/>
      <c r="E397" s="31"/>
      <c r="F397" s="31"/>
      <c r="G397" s="3"/>
      <c r="H397" s="3"/>
      <c r="I397" s="3"/>
      <c r="J397" s="3"/>
      <c r="K397" s="3"/>
      <c r="L397" s="3"/>
      <c r="M397" s="3"/>
      <c r="N397" s="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5">
      <c r="A398" s="9" t="s">
        <v>699</v>
      </c>
      <c r="B398" s="10" t="s">
        <v>700</v>
      </c>
      <c r="C398" s="11">
        <f t="shared" ref="C398:F398" si="92">SUM(C399+C404+C405)</f>
        <v>0</v>
      </c>
      <c r="D398" s="11">
        <f t="shared" si="92"/>
        <v>0</v>
      </c>
      <c r="E398" s="11">
        <f t="shared" si="92"/>
        <v>0</v>
      </c>
      <c r="F398" s="11">
        <f t="shared" si="92"/>
        <v>0</v>
      </c>
      <c r="G398" s="12" t="s">
        <v>9</v>
      </c>
      <c r="H398" s="3"/>
      <c r="I398" s="3"/>
      <c r="J398" s="3"/>
      <c r="K398" s="3"/>
      <c r="L398" s="3"/>
      <c r="M398" s="3"/>
      <c r="N398" s="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5">
      <c r="A399" s="14" t="s">
        <v>701</v>
      </c>
      <c r="B399" s="14" t="s">
        <v>702</v>
      </c>
      <c r="C399" s="16">
        <f t="shared" ref="C399:F399" si="93">SUM(C400+C401+C402+C403)</f>
        <v>0</v>
      </c>
      <c r="D399" s="16">
        <f t="shared" si="93"/>
        <v>0</v>
      </c>
      <c r="E399" s="16">
        <f t="shared" si="93"/>
        <v>0</v>
      </c>
      <c r="F399" s="16">
        <f t="shared" si="93"/>
        <v>0</v>
      </c>
      <c r="G399" s="3"/>
      <c r="H399" s="3"/>
      <c r="I399" s="3"/>
      <c r="J399" s="3"/>
      <c r="K399" s="3"/>
      <c r="L399" s="3"/>
      <c r="M399" s="3"/>
      <c r="N399" s="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5">
      <c r="A400" s="17" t="s">
        <v>703</v>
      </c>
      <c r="B400" s="18" t="s">
        <v>704</v>
      </c>
      <c r="C400" s="31"/>
      <c r="D400" s="31"/>
      <c r="E400" s="31"/>
      <c r="F400" s="31"/>
      <c r="G400" s="3"/>
      <c r="H400" s="3"/>
      <c r="I400" s="3"/>
      <c r="J400" s="3"/>
      <c r="K400" s="3"/>
      <c r="L400" s="3"/>
      <c r="M400" s="3"/>
      <c r="N400" s="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5">
      <c r="A401" s="17" t="s">
        <v>705</v>
      </c>
      <c r="B401" s="18" t="s">
        <v>706</v>
      </c>
      <c r="C401" s="31"/>
      <c r="D401" s="31"/>
      <c r="E401" s="31"/>
      <c r="F401" s="31"/>
      <c r="G401" s="3"/>
      <c r="H401" s="3"/>
      <c r="I401" s="3"/>
      <c r="J401" s="3"/>
      <c r="K401" s="3"/>
      <c r="L401" s="3"/>
      <c r="M401" s="3"/>
      <c r="N401" s="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5">
      <c r="A402" s="17" t="s">
        <v>707</v>
      </c>
      <c r="B402" s="18" t="s">
        <v>708</v>
      </c>
      <c r="C402" s="31"/>
      <c r="D402" s="31"/>
      <c r="E402" s="31"/>
      <c r="F402" s="31"/>
      <c r="G402" s="3"/>
      <c r="H402" s="3"/>
      <c r="I402" s="3"/>
      <c r="J402" s="3"/>
      <c r="K402" s="3"/>
      <c r="L402" s="3"/>
      <c r="M402" s="3"/>
      <c r="N402" s="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5">
      <c r="A403" s="17" t="s">
        <v>709</v>
      </c>
      <c r="B403" s="18" t="s">
        <v>435</v>
      </c>
      <c r="C403" s="31"/>
      <c r="D403" s="31"/>
      <c r="E403" s="31"/>
      <c r="F403" s="31"/>
      <c r="G403" s="3"/>
      <c r="H403" s="3"/>
      <c r="I403" s="3"/>
      <c r="J403" s="3"/>
      <c r="K403" s="3"/>
      <c r="L403" s="3"/>
      <c r="M403" s="3"/>
      <c r="N403" s="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5">
      <c r="A404" s="14" t="s">
        <v>710</v>
      </c>
      <c r="B404" s="15" t="s">
        <v>711</v>
      </c>
      <c r="C404" s="31"/>
      <c r="D404" s="31"/>
      <c r="E404" s="31"/>
      <c r="F404" s="31"/>
      <c r="G404" s="3"/>
      <c r="H404" s="3"/>
      <c r="I404" s="3"/>
      <c r="J404" s="3"/>
      <c r="K404" s="3"/>
      <c r="L404" s="3"/>
      <c r="M404" s="3"/>
      <c r="N404" s="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5">
      <c r="A405" s="14" t="s">
        <v>712</v>
      </c>
      <c r="B405" s="14" t="s">
        <v>713</v>
      </c>
      <c r="C405" s="31"/>
      <c r="D405" s="31"/>
      <c r="E405" s="31"/>
      <c r="F405" s="31"/>
      <c r="G405" s="3"/>
      <c r="H405" s="3"/>
      <c r="I405" s="3"/>
      <c r="J405" s="3"/>
      <c r="K405" s="3"/>
      <c r="L405" s="3"/>
      <c r="M405" s="3"/>
      <c r="N405" s="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5">
      <c r="A406" s="9" t="s">
        <v>714</v>
      </c>
      <c r="B406" s="10" t="s">
        <v>715</v>
      </c>
      <c r="C406" s="11">
        <f t="shared" ref="C406:F406" si="94">SUM(C407+C410)</f>
        <v>0</v>
      </c>
      <c r="D406" s="11">
        <f t="shared" si="94"/>
        <v>0</v>
      </c>
      <c r="E406" s="11">
        <f t="shared" si="94"/>
        <v>0</v>
      </c>
      <c r="F406" s="11">
        <f t="shared" si="94"/>
        <v>0</v>
      </c>
      <c r="G406" s="12" t="s">
        <v>9</v>
      </c>
      <c r="H406" s="3"/>
      <c r="I406" s="3"/>
      <c r="J406" s="3"/>
      <c r="K406" s="3"/>
      <c r="L406" s="3"/>
      <c r="M406" s="3"/>
      <c r="N406" s="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5">
      <c r="A407" s="14" t="s">
        <v>716</v>
      </c>
      <c r="B407" s="15" t="s">
        <v>717</v>
      </c>
      <c r="C407" s="16">
        <f t="shared" ref="C407:F407" si="95">SUM(C408+C409)</f>
        <v>0</v>
      </c>
      <c r="D407" s="16">
        <f t="shared" si="95"/>
        <v>0</v>
      </c>
      <c r="E407" s="16">
        <f t="shared" si="95"/>
        <v>0</v>
      </c>
      <c r="F407" s="16">
        <f t="shared" si="95"/>
        <v>0</v>
      </c>
      <c r="G407" s="3"/>
      <c r="H407" s="3"/>
      <c r="I407" s="3"/>
      <c r="J407" s="3"/>
      <c r="K407" s="3"/>
      <c r="L407" s="3"/>
      <c r="M407" s="3"/>
      <c r="N407" s="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5">
      <c r="A408" s="17" t="s">
        <v>718</v>
      </c>
      <c r="B408" s="18" t="s">
        <v>719</v>
      </c>
      <c r="C408" s="31"/>
      <c r="D408" s="31"/>
      <c r="E408" s="31"/>
      <c r="F408" s="31"/>
      <c r="G408" s="3"/>
      <c r="H408" s="3"/>
      <c r="I408" s="3"/>
      <c r="J408" s="3"/>
      <c r="K408" s="3"/>
      <c r="L408" s="3"/>
      <c r="M408" s="3"/>
      <c r="N408" s="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5">
      <c r="A409" s="17" t="s">
        <v>720</v>
      </c>
      <c r="B409" s="18" t="s">
        <v>721</v>
      </c>
      <c r="C409" s="31"/>
      <c r="D409" s="31"/>
      <c r="E409" s="31"/>
      <c r="F409" s="31"/>
      <c r="G409" s="3"/>
      <c r="H409" s="3"/>
      <c r="I409" s="3"/>
      <c r="J409" s="3"/>
      <c r="K409" s="3"/>
      <c r="L409" s="3"/>
      <c r="M409" s="3"/>
      <c r="N409" s="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5">
      <c r="A410" s="14" t="s">
        <v>722</v>
      </c>
      <c r="B410" s="14" t="s">
        <v>723</v>
      </c>
      <c r="C410" s="16">
        <f t="shared" ref="C410:F410" si="96">SUM(C411+C412+C413+C414+C415+C416+C417+C418)</f>
        <v>0</v>
      </c>
      <c r="D410" s="16">
        <f t="shared" si="96"/>
        <v>0</v>
      </c>
      <c r="E410" s="16">
        <f t="shared" si="96"/>
        <v>0</v>
      </c>
      <c r="F410" s="16">
        <f t="shared" si="96"/>
        <v>0</v>
      </c>
      <c r="G410" s="3"/>
      <c r="H410" s="3"/>
      <c r="I410" s="3"/>
      <c r="J410" s="3"/>
      <c r="K410" s="3"/>
      <c r="L410" s="3"/>
      <c r="M410" s="3"/>
      <c r="N410" s="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5">
      <c r="A411" s="17" t="s">
        <v>724</v>
      </c>
      <c r="B411" s="18" t="s">
        <v>719</v>
      </c>
      <c r="C411" s="31"/>
      <c r="D411" s="31"/>
      <c r="E411" s="31"/>
      <c r="F411" s="31"/>
      <c r="G411" s="3"/>
      <c r="H411" s="3"/>
      <c r="I411" s="3"/>
      <c r="J411" s="3"/>
      <c r="K411" s="3"/>
      <c r="L411" s="3"/>
      <c r="M411" s="3"/>
      <c r="N411" s="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5">
      <c r="A412" s="17" t="s">
        <v>725</v>
      </c>
      <c r="B412" s="18" t="s">
        <v>721</v>
      </c>
      <c r="C412" s="31"/>
      <c r="D412" s="31"/>
      <c r="E412" s="31"/>
      <c r="F412" s="31"/>
      <c r="G412" s="3"/>
      <c r="H412" s="3"/>
      <c r="I412" s="3"/>
      <c r="J412" s="3"/>
      <c r="K412" s="3"/>
      <c r="L412" s="3"/>
      <c r="M412" s="3"/>
      <c r="N412" s="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5">
      <c r="A413" s="17" t="s">
        <v>726</v>
      </c>
      <c r="B413" s="18" t="s">
        <v>727</v>
      </c>
      <c r="C413" s="31"/>
      <c r="D413" s="31"/>
      <c r="E413" s="31"/>
      <c r="F413" s="31"/>
      <c r="G413" s="3"/>
      <c r="H413" s="3"/>
      <c r="I413" s="3"/>
      <c r="J413" s="3"/>
      <c r="K413" s="3"/>
      <c r="L413" s="3"/>
      <c r="M413" s="3"/>
      <c r="N413" s="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5">
      <c r="A414" s="17" t="s">
        <v>728</v>
      </c>
      <c r="B414" s="18" t="s">
        <v>729</v>
      </c>
      <c r="C414" s="31"/>
      <c r="D414" s="31"/>
      <c r="E414" s="31"/>
      <c r="F414" s="31"/>
      <c r="G414" s="3"/>
      <c r="H414" s="3"/>
      <c r="I414" s="3"/>
      <c r="J414" s="3"/>
      <c r="K414" s="3"/>
      <c r="L414" s="3"/>
      <c r="M414" s="3"/>
      <c r="N414" s="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5">
      <c r="A415" s="17" t="s">
        <v>730</v>
      </c>
      <c r="B415" s="18" t="s">
        <v>731</v>
      </c>
      <c r="C415" s="31"/>
      <c r="D415" s="31"/>
      <c r="E415" s="31"/>
      <c r="F415" s="31"/>
      <c r="G415" s="3"/>
      <c r="H415" s="3"/>
      <c r="I415" s="3"/>
      <c r="J415" s="3"/>
      <c r="K415" s="3"/>
      <c r="L415" s="3"/>
      <c r="M415" s="3"/>
      <c r="N415" s="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5">
      <c r="A416" s="17" t="s">
        <v>732</v>
      </c>
      <c r="B416" s="18" t="s">
        <v>733</v>
      </c>
      <c r="C416" s="31"/>
      <c r="D416" s="31"/>
      <c r="E416" s="31"/>
      <c r="F416" s="31"/>
      <c r="G416" s="3"/>
      <c r="H416" s="3"/>
      <c r="I416" s="3"/>
      <c r="J416" s="3"/>
      <c r="K416" s="3"/>
      <c r="L416" s="3"/>
      <c r="M416" s="3"/>
      <c r="N416" s="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5">
      <c r="A417" s="17" t="s">
        <v>734</v>
      </c>
      <c r="B417" s="18" t="s">
        <v>735</v>
      </c>
      <c r="C417" s="31"/>
      <c r="D417" s="31"/>
      <c r="E417" s="31"/>
      <c r="F417" s="31"/>
      <c r="G417" s="3"/>
      <c r="H417" s="3"/>
      <c r="I417" s="3"/>
      <c r="J417" s="3"/>
      <c r="K417" s="3"/>
      <c r="L417" s="3"/>
      <c r="M417" s="3"/>
      <c r="N417" s="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5">
      <c r="A418" s="17" t="s">
        <v>736</v>
      </c>
      <c r="B418" s="18" t="s">
        <v>371</v>
      </c>
      <c r="C418" s="31"/>
      <c r="D418" s="31"/>
      <c r="E418" s="31"/>
      <c r="F418" s="31"/>
      <c r="G418" s="3"/>
      <c r="H418" s="3"/>
      <c r="I418" s="3"/>
      <c r="J418" s="3"/>
      <c r="K418" s="3"/>
      <c r="L418" s="3"/>
      <c r="M418" s="3"/>
      <c r="N418" s="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5">
      <c r="A419" s="9" t="s">
        <v>737</v>
      </c>
      <c r="B419" s="10" t="s">
        <v>738</v>
      </c>
      <c r="C419" s="11">
        <f t="shared" ref="C419:F419" si="97">SUM(C420+C421)</f>
        <v>0</v>
      </c>
      <c r="D419" s="11">
        <f t="shared" si="97"/>
        <v>0</v>
      </c>
      <c r="E419" s="11">
        <f t="shared" si="97"/>
        <v>0</v>
      </c>
      <c r="F419" s="11">
        <f t="shared" si="97"/>
        <v>0</v>
      </c>
      <c r="G419" s="12" t="s">
        <v>9</v>
      </c>
      <c r="H419" s="3"/>
      <c r="I419" s="3"/>
      <c r="J419" s="3"/>
      <c r="K419" s="3"/>
      <c r="L419" s="3"/>
      <c r="M419" s="3"/>
      <c r="N419" s="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5">
      <c r="A420" s="14" t="s">
        <v>739</v>
      </c>
      <c r="B420" s="14" t="s">
        <v>740</v>
      </c>
      <c r="C420" s="31"/>
      <c r="D420" s="31"/>
      <c r="E420" s="31"/>
      <c r="F420" s="31"/>
      <c r="G420" s="3"/>
      <c r="H420" s="3"/>
      <c r="I420" s="3"/>
      <c r="J420" s="3"/>
      <c r="K420" s="3"/>
      <c r="L420" s="3"/>
      <c r="M420" s="3"/>
      <c r="N420" s="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5">
      <c r="A421" s="14" t="s">
        <v>741</v>
      </c>
      <c r="B421" s="15" t="s">
        <v>742</v>
      </c>
      <c r="C421" s="31"/>
      <c r="D421" s="31"/>
      <c r="E421" s="31"/>
      <c r="F421" s="31"/>
      <c r="G421" s="3"/>
      <c r="H421" s="3"/>
      <c r="I421" s="3"/>
      <c r="J421" s="3"/>
      <c r="K421" s="3"/>
      <c r="L421" s="3"/>
      <c r="M421" s="3"/>
      <c r="N421" s="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5">
      <c r="A422" s="9" t="s">
        <v>743</v>
      </c>
      <c r="B422" s="10" t="s">
        <v>744</v>
      </c>
      <c r="C422" s="11">
        <f t="shared" ref="C422:F422" si="98">SUM(C423+C424)</f>
        <v>0</v>
      </c>
      <c r="D422" s="11">
        <f t="shared" si="98"/>
        <v>0</v>
      </c>
      <c r="E422" s="11">
        <f t="shared" si="98"/>
        <v>0</v>
      </c>
      <c r="F422" s="11">
        <f t="shared" si="98"/>
        <v>0</v>
      </c>
      <c r="G422" s="12" t="s">
        <v>9</v>
      </c>
      <c r="H422" s="3"/>
      <c r="I422" s="3"/>
      <c r="J422" s="3"/>
      <c r="K422" s="3"/>
      <c r="L422" s="3"/>
      <c r="M422" s="3"/>
      <c r="N422" s="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5">
      <c r="A423" s="14" t="s">
        <v>745</v>
      </c>
      <c r="B423" s="15" t="s">
        <v>569</v>
      </c>
      <c r="C423" s="31"/>
      <c r="D423" s="31"/>
      <c r="E423" s="31"/>
      <c r="F423" s="31"/>
      <c r="G423" s="3"/>
      <c r="H423" s="3"/>
      <c r="I423" s="3"/>
      <c r="J423" s="3"/>
      <c r="K423" s="3"/>
      <c r="L423" s="3"/>
      <c r="M423" s="3"/>
      <c r="N423" s="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5">
      <c r="A424" s="14" t="s">
        <v>746</v>
      </c>
      <c r="B424" s="14" t="s">
        <v>591</v>
      </c>
      <c r="C424" s="16">
        <f t="shared" ref="C424:F424" si="99">SUM(C425+C430)</f>
        <v>0</v>
      </c>
      <c r="D424" s="16">
        <f t="shared" si="99"/>
        <v>0</v>
      </c>
      <c r="E424" s="16">
        <f t="shared" si="99"/>
        <v>0</v>
      </c>
      <c r="F424" s="16">
        <f t="shared" si="99"/>
        <v>0</v>
      </c>
      <c r="G424" s="3"/>
      <c r="H424" s="3"/>
      <c r="I424" s="3"/>
      <c r="J424" s="3"/>
      <c r="K424" s="3"/>
      <c r="L424" s="3"/>
      <c r="M424" s="3"/>
      <c r="N424" s="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5">
      <c r="A425" s="17" t="s">
        <v>747</v>
      </c>
      <c r="B425" s="18" t="s">
        <v>748</v>
      </c>
      <c r="C425" s="19">
        <f t="shared" ref="C425:F425" si="100">SUM(C426+C427+C428+C429)</f>
        <v>0</v>
      </c>
      <c r="D425" s="19">
        <f t="shared" si="100"/>
        <v>0</v>
      </c>
      <c r="E425" s="19">
        <f t="shared" si="100"/>
        <v>0</v>
      </c>
      <c r="F425" s="19">
        <f t="shared" si="100"/>
        <v>0</v>
      </c>
      <c r="G425" s="3"/>
      <c r="H425" s="3"/>
      <c r="I425" s="3"/>
      <c r="J425" s="3"/>
      <c r="K425" s="3"/>
      <c r="L425" s="3"/>
      <c r="M425" s="3"/>
      <c r="N425" s="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5">
      <c r="A426" s="20" t="s">
        <v>749</v>
      </c>
      <c r="B426" s="21" t="s">
        <v>750</v>
      </c>
      <c r="C426" s="23"/>
      <c r="D426" s="23"/>
      <c r="E426" s="23"/>
      <c r="F426" s="23"/>
      <c r="G426" s="3"/>
      <c r="H426" s="3"/>
      <c r="I426" s="3"/>
      <c r="J426" s="3"/>
      <c r="K426" s="3"/>
      <c r="L426" s="3"/>
      <c r="M426" s="3"/>
      <c r="N426" s="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5">
      <c r="A427" s="20" t="s">
        <v>751</v>
      </c>
      <c r="B427" s="21" t="s">
        <v>752</v>
      </c>
      <c r="C427" s="23"/>
      <c r="D427" s="23"/>
      <c r="E427" s="23"/>
      <c r="F427" s="23"/>
      <c r="G427" s="3"/>
      <c r="H427" s="3"/>
      <c r="I427" s="3"/>
      <c r="J427" s="3"/>
      <c r="K427" s="3"/>
      <c r="L427" s="3"/>
      <c r="M427" s="3"/>
      <c r="N427" s="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5">
      <c r="A428" s="20" t="s">
        <v>753</v>
      </c>
      <c r="B428" s="21" t="s">
        <v>754</v>
      </c>
      <c r="C428" s="23"/>
      <c r="D428" s="23"/>
      <c r="E428" s="23"/>
      <c r="F428" s="23"/>
      <c r="G428" s="3"/>
      <c r="H428" s="3"/>
      <c r="I428" s="3"/>
      <c r="J428" s="3"/>
      <c r="K428" s="3"/>
      <c r="L428" s="3"/>
      <c r="M428" s="3"/>
      <c r="N428" s="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5">
      <c r="A429" s="20" t="s">
        <v>755</v>
      </c>
      <c r="B429" s="21" t="s">
        <v>756</v>
      </c>
      <c r="C429" s="23"/>
      <c r="D429" s="23"/>
      <c r="E429" s="23"/>
      <c r="F429" s="23"/>
      <c r="G429" s="3"/>
      <c r="H429" s="3"/>
      <c r="I429" s="3"/>
      <c r="J429" s="3"/>
      <c r="K429" s="3"/>
      <c r="L429" s="3"/>
      <c r="M429" s="3"/>
      <c r="N429" s="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5">
      <c r="A430" s="17" t="s">
        <v>757</v>
      </c>
      <c r="B430" s="18" t="s">
        <v>626</v>
      </c>
      <c r="C430" s="31"/>
      <c r="D430" s="31"/>
      <c r="E430" s="31"/>
      <c r="F430" s="31"/>
      <c r="G430" s="3"/>
      <c r="H430" s="3"/>
      <c r="I430" s="3"/>
      <c r="J430" s="3"/>
      <c r="K430" s="3"/>
      <c r="L430" s="3"/>
      <c r="M430" s="3"/>
      <c r="N430" s="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5">
      <c r="A431" s="9" t="s">
        <v>758</v>
      </c>
      <c r="B431" s="9" t="s">
        <v>759</v>
      </c>
      <c r="C431" s="11">
        <f t="shared" ref="C431:F431" si="101">SUM(C432+C435+C438+C441)</f>
        <v>840000</v>
      </c>
      <c r="D431" s="11">
        <f t="shared" si="101"/>
        <v>840000</v>
      </c>
      <c r="E431" s="11">
        <f t="shared" si="101"/>
        <v>0</v>
      </c>
      <c r="F431" s="11">
        <f t="shared" si="101"/>
        <v>0</v>
      </c>
      <c r="G431" s="12" t="s">
        <v>9</v>
      </c>
      <c r="H431" s="3"/>
      <c r="I431" s="3"/>
      <c r="J431" s="3"/>
      <c r="K431" s="3"/>
      <c r="L431" s="3"/>
      <c r="M431" s="3"/>
      <c r="N431" s="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5">
      <c r="A432" s="14" t="s">
        <v>760</v>
      </c>
      <c r="B432" s="15" t="s">
        <v>761</v>
      </c>
      <c r="C432" s="16">
        <f t="shared" ref="C432:F432" si="102">SUM(C433+C434)</f>
        <v>0</v>
      </c>
      <c r="D432" s="16">
        <f t="shared" si="102"/>
        <v>0</v>
      </c>
      <c r="E432" s="16">
        <f t="shared" si="102"/>
        <v>0</v>
      </c>
      <c r="F432" s="16">
        <f t="shared" si="102"/>
        <v>0</v>
      </c>
      <c r="G432" s="3"/>
      <c r="H432" s="3"/>
      <c r="I432" s="3"/>
      <c r="J432" s="3"/>
      <c r="K432" s="3"/>
      <c r="L432" s="3"/>
      <c r="M432" s="3"/>
      <c r="N432" s="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5">
      <c r="A433" s="17" t="s">
        <v>762</v>
      </c>
      <c r="B433" s="18" t="s">
        <v>763</v>
      </c>
      <c r="C433" s="31"/>
      <c r="D433" s="31"/>
      <c r="E433" s="31"/>
      <c r="F433" s="31"/>
      <c r="G433" s="3"/>
      <c r="H433" s="3"/>
      <c r="I433" s="3"/>
      <c r="J433" s="3"/>
      <c r="K433" s="3"/>
      <c r="L433" s="3"/>
      <c r="M433" s="3"/>
      <c r="N433" s="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5">
      <c r="A434" s="17" t="s">
        <v>764</v>
      </c>
      <c r="B434" s="18" t="s">
        <v>765</v>
      </c>
      <c r="C434" s="31"/>
      <c r="D434" s="31"/>
      <c r="E434" s="31"/>
      <c r="F434" s="31"/>
      <c r="G434" s="3"/>
      <c r="H434" s="3"/>
      <c r="I434" s="3"/>
      <c r="J434" s="3"/>
      <c r="K434" s="3"/>
      <c r="L434" s="3"/>
      <c r="M434" s="3"/>
      <c r="N434" s="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5">
      <c r="A435" s="14" t="s">
        <v>766</v>
      </c>
      <c r="B435" s="15" t="s">
        <v>767</v>
      </c>
      <c r="C435" s="16">
        <f t="shared" ref="C435:F435" si="103">SUM(C436+C437)</f>
        <v>0</v>
      </c>
      <c r="D435" s="16">
        <f t="shared" si="103"/>
        <v>0</v>
      </c>
      <c r="E435" s="16">
        <f t="shared" si="103"/>
        <v>0</v>
      </c>
      <c r="F435" s="16">
        <f t="shared" si="103"/>
        <v>0</v>
      </c>
      <c r="G435" s="3"/>
      <c r="H435" s="3"/>
      <c r="I435" s="3"/>
      <c r="J435" s="3"/>
      <c r="K435" s="3"/>
      <c r="L435" s="3"/>
      <c r="M435" s="3"/>
      <c r="N435" s="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5">
      <c r="A436" s="17" t="s">
        <v>768</v>
      </c>
      <c r="B436" s="18" t="s">
        <v>763</v>
      </c>
      <c r="C436" s="31"/>
      <c r="D436" s="31"/>
      <c r="E436" s="31"/>
      <c r="F436" s="31"/>
      <c r="G436" s="3"/>
      <c r="H436" s="3"/>
      <c r="I436" s="3"/>
      <c r="J436" s="3"/>
      <c r="K436" s="3"/>
      <c r="L436" s="3"/>
      <c r="M436" s="3"/>
      <c r="N436" s="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5">
      <c r="A437" s="17" t="s">
        <v>769</v>
      </c>
      <c r="B437" s="18" t="s">
        <v>765</v>
      </c>
      <c r="C437" s="31"/>
      <c r="D437" s="31"/>
      <c r="E437" s="31"/>
      <c r="F437" s="31"/>
      <c r="G437" s="3"/>
      <c r="H437" s="3"/>
      <c r="I437" s="3"/>
      <c r="J437" s="3"/>
      <c r="K437" s="3"/>
      <c r="L437" s="3"/>
      <c r="M437" s="3"/>
      <c r="N437" s="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5">
      <c r="A438" s="14" t="s">
        <v>770</v>
      </c>
      <c r="B438" s="15" t="s">
        <v>771</v>
      </c>
      <c r="C438" s="16">
        <f t="shared" ref="C438:F438" si="104">SUM(C439+C440)</f>
        <v>840000</v>
      </c>
      <c r="D438" s="16">
        <f t="shared" si="104"/>
        <v>840000</v>
      </c>
      <c r="E438" s="16">
        <f t="shared" si="104"/>
        <v>0</v>
      </c>
      <c r="F438" s="16">
        <f t="shared" si="104"/>
        <v>0</v>
      </c>
      <c r="G438" s="3"/>
      <c r="H438" s="3"/>
      <c r="I438" s="3"/>
      <c r="J438" s="3"/>
      <c r="K438" s="3"/>
      <c r="L438" s="3"/>
      <c r="M438" s="3"/>
      <c r="N438" s="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5">
      <c r="A439" s="17" t="s">
        <v>772</v>
      </c>
      <c r="B439" s="18" t="s">
        <v>763</v>
      </c>
      <c r="C439" s="31">
        <v>840000</v>
      </c>
      <c r="D439" s="31">
        <v>840000</v>
      </c>
      <c r="E439" s="31"/>
      <c r="F439" s="31"/>
      <c r="G439" s="3"/>
      <c r="H439" s="3"/>
      <c r="I439" s="3"/>
      <c r="J439" s="3"/>
      <c r="K439" s="3"/>
      <c r="L439" s="3"/>
      <c r="M439" s="3"/>
      <c r="N439" s="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5">
      <c r="A440" s="17" t="s">
        <v>773</v>
      </c>
      <c r="B440" s="18" t="s">
        <v>765</v>
      </c>
      <c r="C440" s="31"/>
      <c r="D440" s="31"/>
      <c r="E440" s="31"/>
      <c r="F440" s="31"/>
      <c r="G440" s="3"/>
      <c r="H440" s="3"/>
      <c r="I440" s="3"/>
      <c r="J440" s="3"/>
      <c r="K440" s="3"/>
      <c r="L440" s="3"/>
      <c r="M440" s="3"/>
      <c r="N440" s="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35">
      <c r="A441" s="14" t="s">
        <v>774</v>
      </c>
      <c r="B441" s="15" t="s">
        <v>775</v>
      </c>
      <c r="C441" s="31"/>
      <c r="D441" s="31"/>
      <c r="E441" s="31"/>
      <c r="F441" s="31"/>
      <c r="G441" s="3"/>
      <c r="H441" s="3"/>
      <c r="I441" s="3"/>
      <c r="J441" s="3"/>
      <c r="K441" s="3"/>
      <c r="L441" s="3"/>
      <c r="M441" s="3"/>
      <c r="N441" s="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35">
      <c r="A442" s="9" t="s">
        <v>776</v>
      </c>
      <c r="B442" s="10" t="s">
        <v>777</v>
      </c>
      <c r="C442" s="31"/>
      <c r="D442" s="31"/>
      <c r="E442" s="31"/>
      <c r="F442" s="31"/>
      <c r="G442" s="3"/>
      <c r="H442" s="3"/>
      <c r="I442" s="3"/>
      <c r="J442" s="3"/>
      <c r="K442" s="3"/>
      <c r="L442" s="3"/>
      <c r="M442" s="3"/>
      <c r="N442" s="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6.5" customHeight="1" x14ac:dyDescent="0.35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5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5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35">
      <c r="A446" s="1"/>
      <c r="B446" s="36" t="s">
        <v>778</v>
      </c>
      <c r="C446" s="37">
        <f t="shared" ref="C446:F446" si="105">C3+C230+C324+C330+C370+C375+C382+C398+C406+C419+C422+C431+C442</f>
        <v>8519019.3680000007</v>
      </c>
      <c r="D446" s="37">
        <f t="shared" si="105"/>
        <v>8519019</v>
      </c>
      <c r="E446" s="37">
        <f t="shared" si="105"/>
        <v>2446824</v>
      </c>
      <c r="F446" s="37">
        <f t="shared" si="105"/>
        <v>0</v>
      </c>
      <c r="G446" s="3"/>
      <c r="H446" s="3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5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5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5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5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5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5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5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5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5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5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5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5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5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5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5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5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5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5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5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5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5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5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5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5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5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5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5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5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5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5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5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5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5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5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5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5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5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5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5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5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5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5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5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5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5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5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5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5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5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5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5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5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5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5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5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5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5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5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5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5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5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5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5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5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5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5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5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5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5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5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5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5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5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5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5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5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5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5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5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5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5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5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5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5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5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5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5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5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5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5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5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5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5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5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5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5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5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5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5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5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5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5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5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5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5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5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5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5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5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5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5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5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5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5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5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5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5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5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5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5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5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5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5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5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5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5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5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5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5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5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5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5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5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5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5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5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5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5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5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5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5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5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5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5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5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5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5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5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5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5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5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5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5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5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5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5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5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5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5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5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5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5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5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5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5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5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5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5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5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5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5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5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5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5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5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5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5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5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5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5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5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5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5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5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5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5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5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5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5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5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5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5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5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5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5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5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5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5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5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5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5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5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5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5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5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5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5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5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5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5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5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5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5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5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5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5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5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5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5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5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5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5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5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5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5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5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5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5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5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5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5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5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5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5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5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5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5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5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5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5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5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5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5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5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5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5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5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5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5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5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5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5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5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5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5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5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5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5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5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5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5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5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5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5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5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5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5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5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5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5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5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5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5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5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5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5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5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5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5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5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5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5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5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5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5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5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5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5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5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5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5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5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5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5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5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5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5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5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5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5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5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5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5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5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5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5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5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5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5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5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5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5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5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5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5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5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5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5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5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5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5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5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5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5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5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5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5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5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5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5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5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5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5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5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5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5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5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5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5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5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5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5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5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5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5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5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5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5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5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5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5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5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5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5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5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5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5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5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5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5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5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5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5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5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5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5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5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5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5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5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5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5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5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5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5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5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5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5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5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5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5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5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5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5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5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5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5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5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5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5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5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5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5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5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5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5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5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5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5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5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5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5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5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5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5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5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5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5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5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5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5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5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5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5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5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5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5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5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5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5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5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5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5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5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5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5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5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5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5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5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5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5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5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5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5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5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5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5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5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5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5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5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5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5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5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5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5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5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5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5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5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5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5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5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5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5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5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5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5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5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5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5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5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5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5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5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5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5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5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5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5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5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5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5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5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5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5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5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5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5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5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5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5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5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5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5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5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5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5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5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5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5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5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5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5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5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5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5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5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5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5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5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5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5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5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5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5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5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5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5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5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5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5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5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5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5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5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5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5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5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5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5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5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5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5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5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5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5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5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5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5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5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5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5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5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5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5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5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5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5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5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5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5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5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5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5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5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5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5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5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5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5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5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5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AtnQeT9AHC2VCcH7nm00dNmZrWMtpVsYGAURmw1PNVyFAtAI2QOSCXwT7Ve/Ezdo/ru8KQmmIMhRnaUERR64IA==" saltValue="ge4dQNuhri58rGlB8dmP+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Corporación S.J.M.</cp:lastModifiedBy>
  <dcterms:created xsi:type="dcterms:W3CDTF">2024-03-21T13:00:06Z</dcterms:created>
  <dcterms:modified xsi:type="dcterms:W3CDTF">2024-09-26T14:37:28Z</dcterms:modified>
</cp:coreProperties>
</file>